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490" windowWidth="12120" windowHeight="4530" tabRatio="667" activeTab="2"/>
  </bookViews>
  <sheets>
    <sheet name="Cover Sheet" sheetId="1" r:id="rId1"/>
    <sheet name="Vehicle Prices" sheetId="2" r:id="rId2"/>
    <sheet name="Features &amp; Options" sheetId="3" r:id="rId3"/>
    <sheet name="Standard Features (exc. Comm)" sheetId="4" r:id="rId4"/>
    <sheet name="Colour &amp; Trim Recs" sheetId="5" r:id="rId5"/>
  </sheets>
  <externalReferences>
    <externalReference r:id="rId8"/>
    <externalReference r:id="rId9"/>
    <externalReference r:id="rId10"/>
    <externalReference r:id="rId11"/>
  </externalReferences>
  <definedNames>
    <definedName name="\P" localSheetId="4">#REF!</definedName>
    <definedName name="\P" localSheetId="3">#REF!</definedName>
    <definedName name="\P">#REF!</definedName>
    <definedName name="\R" localSheetId="4">#REF!</definedName>
    <definedName name="\R" localSheetId="3">#REF!</definedName>
    <definedName name="\R">#REF!</definedName>
    <definedName name="DEF110" localSheetId="4">#REF!</definedName>
    <definedName name="DEF110" localSheetId="3">#REF!</definedName>
    <definedName name="DEF110">#REF!</definedName>
    <definedName name="DEF110_2" localSheetId="4">#REF!</definedName>
    <definedName name="DEF110_2" localSheetId="3">#REF!</definedName>
    <definedName name="DEF110_2">#REF!</definedName>
    <definedName name="DEF110_3" localSheetId="4">#REF!</definedName>
    <definedName name="DEF110_3" localSheetId="3">#REF!</definedName>
    <definedName name="DEF110_3">#REF!</definedName>
    <definedName name="DEF130" localSheetId="4">#REF!</definedName>
    <definedName name="DEF130" localSheetId="3">#REF!</definedName>
    <definedName name="DEF130">#REF!</definedName>
    <definedName name="DEF130_2" localSheetId="4">#REF!</definedName>
    <definedName name="DEF130_2" localSheetId="3">#REF!</definedName>
    <definedName name="DEF130_2">#REF!</definedName>
    <definedName name="DEF130_3" localSheetId="4">#REF!</definedName>
    <definedName name="DEF130_3" localSheetId="3">#REF!</definedName>
    <definedName name="DEF130_3">#REF!</definedName>
    <definedName name="DEF90" localSheetId="4">#REF!</definedName>
    <definedName name="DEF90" localSheetId="3">#REF!</definedName>
    <definedName name="DEF90">#REF!</definedName>
    <definedName name="DEF90_2" localSheetId="4">#REF!</definedName>
    <definedName name="DEF90_2" localSheetId="3">#REF!</definedName>
    <definedName name="DEF90_2">#REF!</definedName>
    <definedName name="DEF90_3" localSheetId="4">#REF!</definedName>
    <definedName name="DEF90_3" localSheetId="3">#REF!</definedName>
    <definedName name="DEF90_3">#REF!</definedName>
    <definedName name="DEFOP" localSheetId="4">#REF!</definedName>
    <definedName name="DEFOP" localSheetId="3">#REF!</definedName>
    <definedName name="DEFOP">#REF!</definedName>
    <definedName name="DEFOP_2" localSheetId="4">#REF!</definedName>
    <definedName name="DEFOP_2" localSheetId="3">#REF!</definedName>
    <definedName name="DEFOP_2">#REF!</definedName>
    <definedName name="DEFOP_3" localSheetId="4">#REF!</definedName>
    <definedName name="DEFOP_3" localSheetId="3">#REF!</definedName>
    <definedName name="DEFOP_3">#REF!</definedName>
    <definedName name="DISCAPP" localSheetId="4">#REF!</definedName>
    <definedName name="DISCAPP" localSheetId="3">#REF!</definedName>
    <definedName name="DISCAPP">#REF!</definedName>
    <definedName name="DISCO" localSheetId="4">#REF!</definedName>
    <definedName name="DISCO" localSheetId="3">#REF!</definedName>
    <definedName name="DISCO">#REF!</definedName>
    <definedName name="DISCO_2" localSheetId="4">#REF!</definedName>
    <definedName name="DISCO_2" localSheetId="3">#REF!</definedName>
    <definedName name="DISCO_2">#REF!</definedName>
    <definedName name="DISCO_3" localSheetId="4">#REF!</definedName>
    <definedName name="DISCO_3" localSheetId="3">#REF!</definedName>
    <definedName name="DISCO_3">#REF!</definedName>
    <definedName name="NEWRR_2" localSheetId="4">#REF!</definedName>
    <definedName name="NEWRR_2" localSheetId="3">#REF!</definedName>
    <definedName name="NEWRR_2">#REF!</definedName>
    <definedName name="NEWRR_3" localSheetId="4">#REF!</definedName>
    <definedName name="NEWRR_3" localSheetId="3">#REF!</definedName>
    <definedName name="NEWRR_3">#REF!</definedName>
    <definedName name="_xlnm.Print_Area" localSheetId="0">'Cover Sheet'!$A$1:$N$44</definedName>
    <definedName name="_xlnm.Print_Area" localSheetId="2">'Features &amp; Options'!$A$1:$N$173</definedName>
    <definedName name="_xlnm.Print_Titles" localSheetId="2">'Features &amp; Options'!$A:$B,'Features &amp; Options'!$1:$7</definedName>
  </definedNames>
  <calcPr fullCalcOnLoad="1"/>
</workbook>
</file>

<file path=xl/comments4.xml><?xml version="1.0" encoding="utf-8"?>
<comments xmlns="http://schemas.openxmlformats.org/spreadsheetml/2006/main">
  <authors>
    <author>fmoffat</author>
  </authors>
  <commentList>
    <comment ref="A51" authorId="0">
      <text>
        <r>
          <rPr>
            <b/>
            <sz val="8"/>
            <rFont val="Tahoma"/>
            <family val="2"/>
          </rPr>
          <t>fmoffat:</t>
        </r>
        <r>
          <rPr>
            <sz val="8"/>
            <rFont val="Tahoma"/>
            <family val="2"/>
          </rPr>
          <t xml:space="preserve">
NOT Commercial (no rear seats)</t>
        </r>
      </text>
    </comment>
  </commentList>
</comments>
</file>

<file path=xl/sharedStrings.xml><?xml version="1.0" encoding="utf-8"?>
<sst xmlns="http://schemas.openxmlformats.org/spreadsheetml/2006/main" count="1497" uniqueCount="485">
  <si>
    <t>Engine Code</t>
  </si>
  <si>
    <t>Trim Pack Code</t>
  </si>
  <si>
    <t>040AK</t>
  </si>
  <si>
    <t>064BV</t>
  </si>
  <si>
    <t>076DM</t>
  </si>
  <si>
    <t>WHEELS AND TYRES</t>
  </si>
  <si>
    <t>029BA</t>
  </si>
  <si>
    <t>029IR</t>
  </si>
  <si>
    <t>027BY</t>
  </si>
  <si>
    <t>027CC</t>
  </si>
  <si>
    <t>EXTERIOR FEATURES</t>
  </si>
  <si>
    <t>086EH</t>
  </si>
  <si>
    <t>086EG</t>
  </si>
  <si>
    <t>031BC</t>
  </si>
  <si>
    <t>047AB</t>
  </si>
  <si>
    <t>060AD</t>
  </si>
  <si>
    <t>INTERIOR FEATURES</t>
  </si>
  <si>
    <t>065AE</t>
  </si>
  <si>
    <t>Cruise Control</t>
  </si>
  <si>
    <t>022AX</t>
  </si>
  <si>
    <t>063AH</t>
  </si>
  <si>
    <t>Load Space Cover - Parcel Shelf</t>
  </si>
  <si>
    <t>045AC</t>
  </si>
  <si>
    <t>033AS</t>
  </si>
  <si>
    <t>025DY</t>
  </si>
  <si>
    <t>SAFETY AND SECURITY</t>
  </si>
  <si>
    <t>OPTION PACKS</t>
  </si>
  <si>
    <t>033BI</t>
  </si>
  <si>
    <t>Complex 35:30:35 Row Two Seat</t>
  </si>
  <si>
    <t>017AE</t>
  </si>
  <si>
    <t>031CE</t>
  </si>
  <si>
    <t>Rear Luggage Net</t>
  </si>
  <si>
    <t>Driver Seat Memory</t>
  </si>
  <si>
    <t>Bright Pack</t>
  </si>
  <si>
    <t>064AP</t>
  </si>
  <si>
    <t>Front Fog Lamps</t>
  </si>
  <si>
    <t>064CY</t>
  </si>
  <si>
    <t>Headlamp Powerwash</t>
  </si>
  <si>
    <t>030CQ</t>
  </si>
  <si>
    <t>031CG</t>
  </si>
  <si>
    <t>064BN/030CV</t>
  </si>
  <si>
    <t>033BV</t>
  </si>
  <si>
    <t>040AQ</t>
  </si>
  <si>
    <t>-</t>
  </si>
  <si>
    <t>O</t>
  </si>
  <si>
    <t>094AB</t>
  </si>
  <si>
    <t>094AA</t>
  </si>
  <si>
    <t>NCO</t>
  </si>
  <si>
    <t>COLOUR AND TRIM RECOMMENDATIONS</t>
  </si>
  <si>
    <t>Paint Type</t>
  </si>
  <si>
    <t>M</t>
  </si>
  <si>
    <t>Solid</t>
  </si>
  <si>
    <t>Recommended</t>
  </si>
  <si>
    <t>Metallic</t>
  </si>
  <si>
    <t>Available</t>
  </si>
  <si>
    <t>GS</t>
  </si>
  <si>
    <t>XS</t>
  </si>
  <si>
    <t>HSE</t>
  </si>
  <si>
    <t xml:space="preserve"> </t>
  </si>
  <si>
    <t>028BT</t>
  </si>
  <si>
    <t>064DI</t>
  </si>
  <si>
    <t>033EQ</t>
  </si>
  <si>
    <t>(O)</t>
  </si>
  <si>
    <t>List</t>
  </si>
  <si>
    <t>VAT</t>
  </si>
  <si>
    <t>Max Rec</t>
  </si>
  <si>
    <t>Dealer</t>
  </si>
  <si>
    <t>Wholesale</t>
  </si>
  <si>
    <t>Price</t>
  </si>
  <si>
    <t>Retail Price</t>
  </si>
  <si>
    <t>Margin</t>
  </si>
  <si>
    <t>Engine</t>
  </si>
  <si>
    <t>Model</t>
  </si>
  <si>
    <t xml:space="preserve">On the </t>
  </si>
  <si>
    <t>First</t>
  </si>
  <si>
    <t>CO2</t>
  </si>
  <si>
    <t>Code</t>
  </si>
  <si>
    <t>Road Price</t>
  </si>
  <si>
    <t>Registration</t>
  </si>
  <si>
    <t>Offset</t>
  </si>
  <si>
    <t>Fee</t>
  </si>
  <si>
    <t>C Wells</t>
  </si>
  <si>
    <t>P11D</t>
  </si>
  <si>
    <t>BADGING</t>
  </si>
  <si>
    <t>LRC</t>
  </si>
  <si>
    <t>024AZ</t>
  </si>
  <si>
    <t>024BC</t>
  </si>
  <si>
    <t>Model Year:</t>
  </si>
  <si>
    <t>Version:</t>
  </si>
  <si>
    <t>Issued by:</t>
  </si>
  <si>
    <t>The following codes are applied within each worksheet:</t>
  </si>
  <si>
    <t xml:space="preserve">X </t>
  </si>
  <si>
    <t>Standard Feature</t>
  </si>
  <si>
    <t>Optional Feature</t>
  </si>
  <si>
    <t>Not Available</t>
  </si>
  <si>
    <t>No Cost Option</t>
  </si>
  <si>
    <t>064CW</t>
  </si>
  <si>
    <t>062AA</t>
  </si>
  <si>
    <t>SMC</t>
  </si>
  <si>
    <t>COLOUR WAY</t>
  </si>
  <si>
    <t>EBONY</t>
  </si>
  <si>
    <t>SEAT COLOUR</t>
  </si>
  <si>
    <t>CLOTH</t>
  </si>
  <si>
    <t>TCA</t>
  </si>
  <si>
    <t>LEATHER</t>
  </si>
  <si>
    <t>TCB</t>
  </si>
  <si>
    <t>TEQ</t>
  </si>
  <si>
    <t>017AF</t>
  </si>
  <si>
    <t>Steering Column - Electric Adjustment for Height and Reach</t>
  </si>
  <si>
    <t>129AD</t>
  </si>
  <si>
    <t xml:space="preserve">  </t>
  </si>
  <si>
    <t>032DE</t>
  </si>
  <si>
    <t>ALMOND</t>
  </si>
  <si>
    <t>135AA</t>
  </si>
  <si>
    <t>Steering Wheel - Heated</t>
  </si>
  <si>
    <t>S</t>
  </si>
  <si>
    <t>250FT</t>
  </si>
  <si>
    <t>250FU</t>
  </si>
  <si>
    <t>250FS</t>
  </si>
  <si>
    <t>Option Code</t>
  </si>
  <si>
    <t>ENGINE AND TRANSMISSION</t>
  </si>
  <si>
    <t>ENGINE</t>
  </si>
  <si>
    <t>053BZ</t>
  </si>
  <si>
    <t>SUSPENSION AND DRIVING DYNAMICS</t>
  </si>
  <si>
    <t>Electronic Air Suspension and Terrain Response</t>
  </si>
  <si>
    <t>COMFORT AND CONVENIENCE</t>
  </si>
  <si>
    <t>Exterior Mirrors - Powerfold</t>
  </si>
  <si>
    <t>Glass - Privacy, Rear of B Post</t>
  </si>
  <si>
    <t xml:space="preserve">Parking Aid - Rear </t>
  </si>
  <si>
    <t>086FA</t>
  </si>
  <si>
    <t>086GC</t>
  </si>
  <si>
    <t>Windscreen - Heated</t>
  </si>
  <si>
    <t>Windscreen Washer Jets - Heated (Option linked to 040AK Windscreen - Heated)</t>
  </si>
  <si>
    <t>HEADLAMPS AND LIGHTING</t>
  </si>
  <si>
    <t>030NT</t>
  </si>
  <si>
    <t>Headlamps - Halogen</t>
  </si>
  <si>
    <t>064DE</t>
  </si>
  <si>
    <t>TRIM AND STYLING</t>
  </si>
  <si>
    <t>Exterior Upgrade: Colour coded wheel arches, rear bumper and rear applique panel together with Oberon finish door handles</t>
  </si>
  <si>
    <t>029NE</t>
  </si>
  <si>
    <t>Spare Wheel - Full Size Alloy</t>
  </si>
  <si>
    <t>Tyre Pressure Monitoring System (TPMS) (433 Mhz)</t>
  </si>
  <si>
    <t>Ashtray - Front, with cigar lighter</t>
  </si>
  <si>
    <t>Ashtray DELETION - Front, with cigar lighter</t>
  </si>
  <si>
    <t>Climate Control - Automatic</t>
  </si>
  <si>
    <t>Centre Console - Front, lower cooler box</t>
  </si>
  <si>
    <t>Interior Mood Lighting</t>
  </si>
  <si>
    <t>064EC</t>
  </si>
  <si>
    <t>043AV</t>
  </si>
  <si>
    <t>049AL</t>
  </si>
  <si>
    <t>SEATING</t>
  </si>
  <si>
    <t>Seats - Heated, Front and Rear</t>
  </si>
  <si>
    <t>STEERING WHEEL</t>
  </si>
  <si>
    <t>TRIM FINISH</t>
  </si>
  <si>
    <t>Carpet Mats - Premium</t>
  </si>
  <si>
    <t>079BH</t>
  </si>
  <si>
    <t>Veneer - Meteor door inserts &amp; centre console</t>
  </si>
  <si>
    <t>Veneer - Straight Grained Walnut door inserts &amp; centre console</t>
  </si>
  <si>
    <t>INFORMATION, COMMUNICATION AND ENTERTAINMENT</t>
  </si>
  <si>
    <t>025JB</t>
  </si>
  <si>
    <t>Alarm System - Volumetric</t>
  </si>
  <si>
    <t>Keyless Entry</t>
  </si>
  <si>
    <t>066AC</t>
  </si>
  <si>
    <t>7 Seat Pack</t>
  </si>
  <si>
    <t>Accessory Socket - Row Three/Load Space</t>
  </si>
  <si>
    <t>Airbags - Row Three Head Curtain</t>
  </si>
  <si>
    <t>Map Lamps - Row Three</t>
  </si>
  <si>
    <t>Seats - Row Three</t>
  </si>
  <si>
    <t>Door Puddle and Footwell Lamps</t>
  </si>
  <si>
    <t>Headlamps - Automatic</t>
  </si>
  <si>
    <t>Windscreen - Rain Sensing Wipers</t>
  </si>
  <si>
    <t>033HJ</t>
  </si>
  <si>
    <t xml:space="preserve">Seats - Driver, Power Lumbar </t>
  </si>
  <si>
    <t>Seats - Electric driver's and passenger's adjustment including squab recline, cushion, cushion height and cushion tilt (8/8 way)</t>
  </si>
  <si>
    <t>Seats - Electrically Adjustable Bolsters, Front</t>
  </si>
  <si>
    <t>Retail</t>
  </si>
  <si>
    <t>Series Description</t>
  </si>
  <si>
    <t>Engine Description</t>
  </si>
  <si>
    <t>Parking Aid - Front (must be ordered with 017AF Bright Pack)</t>
  </si>
  <si>
    <t>ALMOND/ ARABICA</t>
  </si>
  <si>
    <t>NUTMEG</t>
  </si>
  <si>
    <t>ARABICA</t>
  </si>
  <si>
    <t>TGT</t>
  </si>
  <si>
    <t>TGU</t>
  </si>
  <si>
    <t>TGV</t>
  </si>
  <si>
    <t>Interior Rear View Mirror - Auto-dimming</t>
  </si>
  <si>
    <t>029NL</t>
  </si>
  <si>
    <t>Commercial</t>
  </si>
  <si>
    <t>250CL</t>
  </si>
  <si>
    <t>NA</t>
  </si>
  <si>
    <t>PAINT</t>
  </si>
  <si>
    <t>053BU</t>
  </si>
  <si>
    <t>088EX</t>
  </si>
  <si>
    <t>088CI</t>
  </si>
  <si>
    <t>Illuminated Vanity Mirrors</t>
  </si>
  <si>
    <t>Seats - Leather, manual, 7 Seat derivatives</t>
  </si>
  <si>
    <t>Seats - Leather, manual, 2 Seat derivatives</t>
  </si>
  <si>
    <t>Issue Record and Changes Log</t>
  </si>
  <si>
    <t>Dynamic Stability Control (DSC)</t>
  </si>
  <si>
    <t>Front and Rear Axle Open Differential</t>
  </si>
  <si>
    <t>027CA</t>
  </si>
  <si>
    <t>Hill Descent Control with Gradient Release Control</t>
  </si>
  <si>
    <t>027BZ</t>
  </si>
  <si>
    <t>Power Assisted Steering</t>
  </si>
  <si>
    <t>049AA</t>
  </si>
  <si>
    <t>Roll Stability Control (RSC)</t>
  </si>
  <si>
    <t>Trip computer with message centre</t>
  </si>
  <si>
    <t>038AK/ 087AE</t>
  </si>
  <si>
    <t>BRAKES</t>
  </si>
  <si>
    <t>All terrain Anti-lock Braking System (ABS) and Electronic Traction Control (ETC)</t>
  </si>
  <si>
    <t>020AK</t>
  </si>
  <si>
    <t>Electric Parking Brake (EPB)</t>
  </si>
  <si>
    <t>043AS</t>
  </si>
  <si>
    <t>Heated, adjustable door mirrors</t>
  </si>
  <si>
    <t>031AX</t>
  </si>
  <si>
    <t>Heated Rear Windscreen</t>
  </si>
  <si>
    <t>040AI</t>
  </si>
  <si>
    <t>Tail Door Wash Wipe</t>
  </si>
  <si>
    <t>040AP</t>
  </si>
  <si>
    <t>Black Door Handles</t>
  </si>
  <si>
    <t>080CC</t>
  </si>
  <si>
    <t>Colour Coded Front Bumper and Tailgate Lift Handle</t>
  </si>
  <si>
    <t>Colour Coded Mirror Caps</t>
  </si>
  <si>
    <t>Rear Bumper - Unpainted</t>
  </si>
  <si>
    <t>080CS</t>
  </si>
  <si>
    <t>Interior rear view mirror - manual dipping</t>
  </si>
  <si>
    <t>Steering Column - Manual Adjustment for Height and Reach</t>
  </si>
  <si>
    <t>049AK</t>
  </si>
  <si>
    <t>Sun visors - driver and front passenger with vanity mirrors</t>
  </si>
  <si>
    <t>Manual Front Seat Adjustment</t>
  </si>
  <si>
    <t>033DE</t>
  </si>
  <si>
    <t>Seat Trim - Cloth</t>
  </si>
  <si>
    <t>Steering Wheel - Leather</t>
  </si>
  <si>
    <t>032BV</t>
  </si>
  <si>
    <t>Alarm system - Perimetric</t>
  </si>
  <si>
    <t>076DA</t>
  </si>
  <si>
    <t>Audible Seat Belt Warning</t>
  </si>
  <si>
    <t>One Shot Global Close Window</t>
  </si>
  <si>
    <t>066AA</t>
  </si>
  <si>
    <t>Push Button Start</t>
  </si>
  <si>
    <t>Rear Seat Belts ALR</t>
  </si>
  <si>
    <r>
      <t xml:space="preserve">Trailer Stability Assist </t>
    </r>
    <r>
      <rPr>
        <i/>
        <sz val="10"/>
        <rFont val="Arial"/>
        <family val="2"/>
      </rPr>
      <t>(only active when a tow bar and electrics are fitted)</t>
    </r>
  </si>
  <si>
    <t>Driver and Passenger Seat Armrests</t>
  </si>
  <si>
    <t>Commercial Convenience Pack</t>
  </si>
  <si>
    <t>Commercial Luxury Pack</t>
  </si>
  <si>
    <t>Headlamps - Adaptive Front Headlamps including Cornering Lamps - upgrade for vehicles with Xenon headlamps</t>
  </si>
  <si>
    <t>UK Product Team</t>
  </si>
  <si>
    <t>074HQ</t>
  </si>
  <si>
    <t>Seats - Leather, manual</t>
  </si>
  <si>
    <t>VED</t>
  </si>
  <si>
    <t>First Year</t>
  </si>
  <si>
    <t xml:space="preserve">Subsequent </t>
  </si>
  <si>
    <t>Rate</t>
  </si>
  <si>
    <t>Standard</t>
  </si>
  <si>
    <t>VED First Year</t>
  </si>
  <si>
    <t>Rate &amp;</t>
  </si>
  <si>
    <t>1st Registration</t>
  </si>
  <si>
    <t>subsequent years, does not form part</t>
  </si>
  <si>
    <t>of purchase price</t>
  </si>
  <si>
    <t>TDV6 (210hp) Commercial Automatic</t>
  </si>
  <si>
    <t>Diesel Particulate Filter (DPF)</t>
  </si>
  <si>
    <t>Diesel Misfuelling Protection device</t>
  </si>
  <si>
    <t>152AD</t>
  </si>
  <si>
    <t>TRANSMISSION</t>
  </si>
  <si>
    <t>Windscreen - Heated (Requires 033BV Heated front Seats)</t>
  </si>
  <si>
    <t>TDV6 3.0</t>
  </si>
  <si>
    <t>SDV6 3.0L</t>
  </si>
  <si>
    <t>SDV6-GS</t>
  </si>
  <si>
    <t>SDV6-XS</t>
  </si>
  <si>
    <t>SDV6-HSE</t>
  </si>
  <si>
    <t>025EB</t>
  </si>
  <si>
    <t>P</t>
  </si>
  <si>
    <t>Seats - Heated, Front  (Requires 040AK Heated front Screen)</t>
  </si>
  <si>
    <t>032DF</t>
  </si>
  <si>
    <t>Armrest - Driver and Passenger Armrest</t>
  </si>
  <si>
    <t>033EW</t>
  </si>
  <si>
    <t>Seats - Driver, Power Lumbar and Passenger, Manual Lumbar</t>
  </si>
  <si>
    <t>033GK</t>
  </si>
  <si>
    <t>033GU</t>
  </si>
  <si>
    <t>CARPET</t>
  </si>
  <si>
    <t>FASCIA TOP</t>
  </si>
  <si>
    <t>DOOR UPPER TRIM</t>
  </si>
  <si>
    <t>DOOR INSERTS</t>
  </si>
  <si>
    <t>Electric Seat &amp; Armrest Pack (requires 033AS Leather Seats)</t>
  </si>
  <si>
    <t>Sunroof - Electric, tilt/slide front glass and fixed glass Alpine Roof  (can be ordered with only one of either 129AD  Rear Seat Entertainment or 027CC Active Rear Locking Differential)</t>
  </si>
  <si>
    <t>Job 1 Start of Production</t>
  </si>
  <si>
    <t>Engine Capacity</t>
  </si>
  <si>
    <t>3.0 TDV6 210hp</t>
  </si>
  <si>
    <t>3.0TDV6 210hp</t>
  </si>
  <si>
    <t>Parking Aid - Front</t>
  </si>
  <si>
    <t>Windscreen Washer Jets - Heated</t>
  </si>
  <si>
    <t>3.0 Commercial</t>
  </si>
  <si>
    <t>250CR</t>
  </si>
  <si>
    <t>SDV6 3.0</t>
  </si>
  <si>
    <t>TDV6</t>
  </si>
  <si>
    <t>SDV6</t>
  </si>
  <si>
    <t>SDV6 GS</t>
  </si>
  <si>
    <t>SDV6 XS</t>
  </si>
  <si>
    <t>SDV6 HSE</t>
  </si>
  <si>
    <t>057EX</t>
  </si>
  <si>
    <t>057FO</t>
  </si>
  <si>
    <t>057FE</t>
  </si>
  <si>
    <t>057FF</t>
  </si>
  <si>
    <t>057FH</t>
  </si>
  <si>
    <t>Tow Packs</t>
  </si>
  <si>
    <t>028EG</t>
  </si>
  <si>
    <t>Plug in Tow Ball inc 13PIN European Type Electrics</t>
  </si>
  <si>
    <t>Plug in Tow Ball inc 12N 7 PIN and 12S 7 PIN UK Type Electrics</t>
  </si>
  <si>
    <t>Sun visors - Illuminated vanity mirrors (part of 017AE Convenience Pack)</t>
  </si>
  <si>
    <t>Band</t>
  </si>
  <si>
    <t>LGV</t>
  </si>
  <si>
    <t>L</t>
  </si>
  <si>
    <t>Rate*</t>
  </si>
  <si>
    <t>* For information only; payable only in</t>
  </si>
  <si>
    <t>3.0SDV6 255hp</t>
  </si>
  <si>
    <t>HSCH</t>
  </si>
  <si>
    <t>HSVH</t>
  </si>
  <si>
    <t>8-Speed Automatic Transmission with Drive Select and Paddle Shift</t>
  </si>
  <si>
    <t>078BT</t>
  </si>
  <si>
    <t>Active Rear Locking Differential  (not available with 129AD Rear Seat Entertainment on HSE)</t>
  </si>
  <si>
    <t>Surround Camera System - five cameras.  Includes Parking Aid - Rear View Camera.  Features include Tow Assist and Tow Hitch Assist.</t>
  </si>
  <si>
    <t>Parking Aid - Rear View Camera (must be ordered with either 025LM High ICE or 025LN LOGIC7 ICE).</t>
  </si>
  <si>
    <t>Roof Rails - black finish</t>
  </si>
  <si>
    <t>Roof Rails - extended in black finish</t>
  </si>
  <si>
    <t>060AY</t>
  </si>
  <si>
    <t>Headlamps - Xenon including LED front signature lights (must be ordered with 017AF Bright Pack)</t>
  </si>
  <si>
    <t xml:space="preserve">20 inch 10 Split-spoke Alloy Wheel 255/50 AT/Y Rated Tyres </t>
  </si>
  <si>
    <t>NEW 20 inch  5-Spoke Gloss Black Alloy Wheel - 255/50 AT/Y Rated Tyres</t>
  </si>
  <si>
    <t>029QS</t>
  </si>
  <si>
    <t>029QM</t>
  </si>
  <si>
    <t>Surround Camera System - five cameras.  Includes Parking Aid - Rear View Camera.  Features include Tow Assist and Tow Hitch Assist (must be ordered with either 025LM High ICE or 025LN LOGIC7 ICE and 031BC Exterior Mirrors - Powerfold and 017AF Bright Pack).</t>
  </si>
  <si>
    <t>043AH</t>
  </si>
  <si>
    <t>Timed Climate - 7 days no remote.  Includes fuel burning heater (must be ordered with either 025LM High ICE or 025LN LOGIC7 ICE)</t>
  </si>
  <si>
    <t>Timed Climate - 7 days / Park Heat with remote.  Includes fuel burning heater (must be ordered with either 025LM High ICE or 025LN LOGIC7 ICE)</t>
  </si>
  <si>
    <t>Timed Climate - 7 days / Park Heat.  Upgrade to include remote control remote (includes fuel burning heater)</t>
  </si>
  <si>
    <t>Land Rover Audio System (Visteon LOC+ CAN architecture): 8 speakers, Radio, Single slot CD player, Auxiliary input, 4.2" TFT colour display (80 Watts).</t>
  </si>
  <si>
    <t>025KN</t>
  </si>
  <si>
    <t>Audio System - Harman/Kardon (Alpine Gen 2.1 MOST architecture): 11 Speakers including Subwoofer, Radio, Single Slot CD Player, 7" Touch Screen, MP3 disc compatibility, EON, RDS, PTY, TA, Digital Audio Amplifier, Auxiliary input,  (380 Watts) ("High ICE")</t>
  </si>
  <si>
    <t>025LM</t>
  </si>
  <si>
    <t>Audio System - Harman/Kardon LOGIC7® Surround (Alpine Gen 2.1  MOST architecture): 17 Speakers including Subwoofer, Radio, Single Slot CD Player, 7" Touch Screen,  MP3 disc compatibility, EON, RDS, PTY, TA, Digital Audio Amplifier,  Auxiliary input, (825 Watts) ("Premium ICE")</t>
  </si>
  <si>
    <t>025LN</t>
  </si>
  <si>
    <t>Audio System - Digital Radio (DAB)</t>
  </si>
  <si>
    <t>Bluetooth® telephone connectivity</t>
  </si>
  <si>
    <t>087AA</t>
  </si>
  <si>
    <t xml:space="preserve">Navigation - Premium.  Includes 4x4i, Off Road Navigation and 025EZ Voice and TMC (must be ordered with 025LM High ICE or 025LN LOGIC7 ICE) </t>
  </si>
  <si>
    <t>054AE</t>
  </si>
  <si>
    <t>025EZ</t>
  </si>
  <si>
    <t>033DR</t>
  </si>
  <si>
    <t>030CZ</t>
  </si>
  <si>
    <t>072AC</t>
  </si>
  <si>
    <t>Seats - Heated, Front</t>
  </si>
  <si>
    <t>Vision Assist  Pack</t>
  </si>
  <si>
    <t>041CB</t>
  </si>
  <si>
    <t>Headlamps - Xenon Adaptive Front Headlamps including Cornering Lamps</t>
  </si>
  <si>
    <t>Headlamps - Automatic with High Beam Assist</t>
  </si>
  <si>
    <t>Surround Camera System including Approach lamps, Tow Assist and Tow Hitch Assist</t>
  </si>
  <si>
    <t>Active Roll Mitigation (ARM)</t>
  </si>
  <si>
    <t>Centre Electronic Locking Differential</t>
  </si>
  <si>
    <r>
      <t xml:space="preserve">Hill Start Assist (HSA) </t>
    </r>
    <r>
      <rPr>
        <i/>
        <sz val="10"/>
        <rFont val="Arial"/>
        <family val="2"/>
      </rPr>
      <t>(only with Automatic Gearbox)</t>
    </r>
  </si>
  <si>
    <t>Emergency Brake Assist (EBA)</t>
  </si>
  <si>
    <r>
      <t xml:space="preserve">Gradient Accelleration Control (GAC) </t>
    </r>
    <r>
      <rPr>
        <i/>
        <sz val="10"/>
        <rFont val="Arial"/>
        <family val="2"/>
      </rPr>
      <t>(Only with Automatic Gearbox)</t>
    </r>
  </si>
  <si>
    <t>Cup holders (Rows 1, 2 &amp; 3)</t>
  </si>
  <si>
    <t>Seats - rear folding (65/35 split)</t>
  </si>
  <si>
    <t>Meteor door inserts &amp; centre console</t>
  </si>
  <si>
    <t>Steering wheel mounted audio controls</t>
  </si>
  <si>
    <t>Airbags - Row One Driver and Passenger Front Side and Head Curtain</t>
  </si>
  <si>
    <t>Airbags - Row Two Head Curtain</t>
  </si>
  <si>
    <t>SDV6 (255hp) Automatic</t>
  </si>
  <si>
    <t>SDV6 (255hp) Commercial Automatic</t>
  </si>
  <si>
    <t>STANDARD FEATURES (excludes Commercial)</t>
  </si>
  <si>
    <t>Spare Wheel - Temporary</t>
  </si>
  <si>
    <t>029IS</t>
  </si>
  <si>
    <t>HQCH</t>
  </si>
  <si>
    <t>19 inch 7 Split-spoke Alloy Wheel - 255/55 AT/V Rated Tyres - Style B</t>
  </si>
  <si>
    <t>129AA</t>
  </si>
  <si>
    <t>017AO</t>
  </si>
  <si>
    <t>Voice - Say What You See (included with 087AA Premium Navigation)</t>
  </si>
  <si>
    <t>Tyres - Pirelli Scorpion Zero (linked to 20" wheels)</t>
  </si>
  <si>
    <t>029CJ</t>
  </si>
  <si>
    <t>Tyres - Goodyear Wrangler HP-AW (linked to 19" wheels)</t>
  </si>
  <si>
    <t>3.0 SDV6 255hp</t>
  </si>
  <si>
    <t>Commercial Cold Climate Pack Only available with Cruise Control 065AE</t>
  </si>
  <si>
    <t>033MB</t>
  </si>
  <si>
    <t>250GF</t>
  </si>
  <si>
    <t>HSE Luxury</t>
  </si>
  <si>
    <t>N/A</t>
  </si>
  <si>
    <t>-'</t>
  </si>
  <si>
    <t xml:space="preserve">Extended Leather Pack (Windsor Leather fascia topper pad, Windsor Leather door top rolls, door armrests and door grab handles) 
</t>
  </si>
  <si>
    <t>Carpet Mats - Luxury with contrast edging</t>
  </si>
  <si>
    <t>079BO (Front) / 079BP (rear)</t>
  </si>
  <si>
    <t>057HR</t>
  </si>
  <si>
    <t>032CG</t>
  </si>
  <si>
    <t>032DT</t>
  </si>
  <si>
    <t>Steering Wheel - Perforated leather rim in Ebony or Arabica (to match interior selection) with bright switch finishers</t>
  </si>
  <si>
    <t>EBONY/IVORY</t>
  </si>
  <si>
    <t>IVORY</t>
  </si>
  <si>
    <t>TLB</t>
  </si>
  <si>
    <t>Production Effective Date:</t>
  </si>
  <si>
    <t>Discovery 4 13MY - UK Pricing and Order Guide version 1 - 22nd October 2012</t>
  </si>
  <si>
    <t>Issue Date</t>
  </si>
  <si>
    <t>23rd August 2012</t>
  </si>
  <si>
    <t>Public Embargo Date: 27th Sept 2012</t>
  </si>
  <si>
    <t>22nd October 2012</t>
  </si>
  <si>
    <t>Version 1 23rd August 2012</t>
  </si>
  <si>
    <t xml:space="preserve">HSE Luxury </t>
  </si>
  <si>
    <t>250HB</t>
  </si>
  <si>
    <t>152AI</t>
  </si>
  <si>
    <t>019AT</t>
  </si>
  <si>
    <t>Auto High Beam Assist Front Lighting (must be ordered with 017AF Bright Pack and 064CW Xenon Headlamps, or 064DI Adaptive Xenon Headlamps, or Vision Assist Pack).</t>
  </si>
  <si>
    <t xml:space="preserve">024AZ </t>
  </si>
  <si>
    <t>Premium Metallic (in lieu of solid paint)</t>
  </si>
  <si>
    <t>024BR</t>
  </si>
  <si>
    <t>Premium Metallic (in lieu of metallic paint)</t>
  </si>
  <si>
    <t>NEW 19 inch 7-Spoke Alloy Wheel</t>
  </si>
  <si>
    <t>029SV</t>
  </si>
  <si>
    <t>19 inch 10-Spoke Alloy Wheel</t>
  </si>
  <si>
    <t>Homelink Garage Door Opener (Requires 030NT Automatic Headlamps with High Beam Assist &amp; 017AF Bright Pack)</t>
  </si>
  <si>
    <t>Seats - Windsor Leather</t>
  </si>
  <si>
    <t>Steering Wheel - Heated (Only available with Cruise Control)</t>
  </si>
  <si>
    <t>032DV</t>
  </si>
  <si>
    <t>088HN</t>
  </si>
  <si>
    <t>Cosmic Grey Painted Trim Finisher (door inserts &amp; centre console) (Not available until 2013)</t>
  </si>
  <si>
    <t>088HM</t>
  </si>
  <si>
    <t>Veneer - Grand Ivory Lacquer door inserts &amp; centre console (Only available with Ebony or Ebony/Ivory trim)</t>
  </si>
  <si>
    <t>088GW</t>
  </si>
  <si>
    <t>Veneer - Grand Black Lacquer door inserts &amp; centre console (includes steering wheel finishers on GS/XS/HSE)</t>
  </si>
  <si>
    <r>
      <t>Rear Seat Entertainment/DVD.  Includes 2 sets of WhiteFire</t>
    </r>
    <r>
      <rPr>
        <sz val="10"/>
        <rFont val="Arial"/>
        <family val="2"/>
      </rPr>
      <t>™ wireless</t>
    </r>
    <r>
      <rPr>
        <sz val="10"/>
        <rFont val="Arial"/>
        <family val="2"/>
      </rPr>
      <t xml:space="preserve"> headphones.  Includes 4x4i, DVD player and Virtual CD Auto-changer (must be ordered with 087AN Navigation or 087AA Premium Navigation).</t>
    </r>
  </si>
  <si>
    <t>TV - Hybrid (must be ordered with 087AA Premium Navigation).</t>
  </si>
  <si>
    <r>
      <t>USB Single  &amp; Scroll Control IPOD connectivity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(not with 025LN, 025LM or 074HQ)</t>
    </r>
  </si>
  <si>
    <t>Convenience Pack (constituent parts std on XS, HSE, HSE LUX)</t>
  </si>
  <si>
    <t>Windsor Leather Pack</t>
  </si>
  <si>
    <t>Seat Trim - Windsor Leather (must be Complex 35:30:35 Row Two Seat)</t>
  </si>
  <si>
    <t>Windsor leather seven seat identifier</t>
  </si>
  <si>
    <t>HDD Navigation</t>
  </si>
  <si>
    <t>Black Design Pack 20" P3b</t>
  </si>
  <si>
    <t>032EE</t>
  </si>
  <si>
    <t>Black Bonnet Script</t>
  </si>
  <si>
    <t>057GP</t>
  </si>
  <si>
    <t>Black Discovery 4 Tailgate Script</t>
  </si>
  <si>
    <t>057IB</t>
  </si>
  <si>
    <t>080DR</t>
  </si>
  <si>
    <t>Black Grille Mesh</t>
  </si>
  <si>
    <t>064EM</t>
  </si>
  <si>
    <t>Black Fender Vents</t>
  </si>
  <si>
    <t>080ED</t>
  </si>
  <si>
    <t>Black Mirror Caps</t>
  </si>
  <si>
    <t>TBC</t>
  </si>
  <si>
    <t>Full Length Roof Rails (black finish)</t>
  </si>
  <si>
    <t>Privacy Glass (rear of B post)</t>
  </si>
  <si>
    <t xml:space="preserve">20 inch  5-Spoke Black Alloy Wheel </t>
  </si>
  <si>
    <t>029SP</t>
  </si>
  <si>
    <t>IVORY/EBONY</t>
  </si>
  <si>
    <t>ARABICA/ALMOND</t>
  </si>
  <si>
    <t xml:space="preserve">ALMOND </t>
  </si>
  <si>
    <t xml:space="preserve">ARABICA </t>
  </si>
  <si>
    <t>CENTRE CONSOLE/CONSOLE LID</t>
  </si>
  <si>
    <t>EBONY/EBONY</t>
  </si>
  <si>
    <t>ALMOND/ALMOND</t>
  </si>
  <si>
    <t>WINDSOR LEATHER</t>
  </si>
  <si>
    <t>TLA</t>
  </si>
  <si>
    <t xml:space="preserve">Aintree Green </t>
  </si>
  <si>
    <t>Baltic Blue</t>
  </si>
  <si>
    <r>
      <t xml:space="preserve">Barolo Black </t>
    </r>
    <r>
      <rPr>
        <i/>
        <sz val="8"/>
        <rFont val="Arial"/>
        <family val="2"/>
      </rPr>
      <t>(Replaced Bournville)</t>
    </r>
  </si>
  <si>
    <t>PM</t>
  </si>
  <si>
    <t>Barossa</t>
  </si>
  <si>
    <t>Causeway Grey</t>
  </si>
  <si>
    <t>Orkney Grey</t>
  </si>
  <si>
    <t xml:space="preserve">Firenze Red </t>
  </si>
  <si>
    <t xml:space="preserve">Fuji White </t>
  </si>
  <si>
    <r>
      <t>Havana</t>
    </r>
    <r>
      <rPr>
        <i/>
        <sz val="8"/>
        <rFont val="Arial"/>
        <family val="2"/>
      </rPr>
      <t xml:space="preserve"> (Replaced Bali Blue)</t>
    </r>
  </si>
  <si>
    <t>Indus Silver</t>
  </si>
  <si>
    <t xml:space="preserve">Ipanema Sand </t>
  </si>
  <si>
    <t>Mariana Black</t>
  </si>
  <si>
    <t xml:space="preserve">Marmaris Teal  </t>
  </si>
  <si>
    <t xml:space="preserve">Nara Bronze </t>
  </si>
  <si>
    <t xml:space="preserve">Siberian Silver </t>
  </si>
  <si>
    <t xml:space="preserve">Santorini Black </t>
  </si>
  <si>
    <t>Key</t>
  </si>
  <si>
    <t>Premium Metallic</t>
  </si>
  <si>
    <t>Applicability</t>
  </si>
  <si>
    <t>Material</t>
  </si>
  <si>
    <t>HSE LUXURY</t>
  </si>
  <si>
    <t>Cloth</t>
  </si>
  <si>
    <t>Letather</t>
  </si>
  <si>
    <t>Windsor Leather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</si>
</sst>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DM&quot;;[Red]\-#,##0.00&quot; DM&quot;"/>
    <numFmt numFmtId="173" formatCode="d\.m\.yy"/>
    <numFmt numFmtId="174" formatCode="0.0%"/>
    <numFmt numFmtId="175" formatCode="d/m/yyyy"/>
    <numFmt numFmtId="176" formatCode="\-"/>
    <numFmt numFmtId="177" formatCode="mmm\-yyyy"/>
    <numFmt numFmtId="178" formatCode="0.0"/>
    <numFmt numFmtId="179" formatCode="[$-809]dd\ mmmm\ yyyy"/>
    <numFmt numFmtId="180" formatCode="[$-F800]dddd\,\ mmmm\ dd\,\ yyyy"/>
    <numFmt numFmtId="181" formatCode="0.0000"/>
    <numFmt numFmtId="182" formatCode="#,##0;\-#,##0;\-"/>
    <numFmt numFmtId="183" formatCode="_(#,##0_);_(\(#,##0\);_(&quot;-&quot;_);_(@_)"/>
    <numFmt numFmtId="184" formatCode="_(#,##0_);_(\(#,##0\);_(&quot;n/a&quot;_);_(@_)"/>
    <numFmt numFmtId="185" formatCode="_-* #,##0_-;\-* #,##0_-;_-* &quot;-&quot;??_-;_-@_-"/>
    <numFmt numFmtId="186" formatCode="0.00_)"/>
    <numFmt numFmtId="187" formatCode="_(#,##0.0_);_(\(#,##0.0\);_(&quot;-&quot;_);_(@_)"/>
    <numFmt numFmtId="188" formatCode="_(#,##0.00_);_(\(#,##0.00\);_(&quot;-&quot;_);_(@_)"/>
    <numFmt numFmtId="189" formatCode="&quot;&quot;#,##0_);\(&quot;&quot;#,##0\)"/>
    <numFmt numFmtId="190" formatCode="0.0_)"/>
    <numFmt numFmtId="191" formatCode="0_)"/>
    <numFmt numFmtId="192" formatCode="&quot;£&quot;#,##0.00"/>
    <numFmt numFmtId="193" formatCode="&quot;£&quot;#,##0"/>
    <numFmt numFmtId="194" formatCode="&quot;£&quot;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£&quot;* #,##0.00\ ;&quot;£&quot;* \(#,##0.00\)"/>
    <numFmt numFmtId="200" formatCode="_([$€]* #,##0.00_);_([$€]* \(#,##0.00\);_([$€]* &quot;-&quot;??_);_(@_)"/>
    <numFmt numFmtId="201" formatCode="_-* #,##0.0_-;\-* #,##0.0_-;_-* &quot;-&quot;??_-;_-@_-"/>
    <numFmt numFmtId="202" formatCode="0.000"/>
  </numFmts>
  <fonts count="70">
    <font>
      <sz val="10"/>
      <name val="Arial"/>
      <family val="0"/>
    </font>
    <font>
      <b/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Wingdings"/>
      <family val="0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Helvetica"/>
      <family val="2"/>
    </font>
    <font>
      <b/>
      <sz val="9"/>
      <color indexed="48"/>
      <name val="Helvetica"/>
      <family val="2"/>
    </font>
    <font>
      <b/>
      <sz val="9"/>
      <color indexed="48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b/>
      <sz val="8"/>
      <name val="Helvetica"/>
      <family val="0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20"/>
      <name val="Arial"/>
      <family val="2"/>
    </font>
    <font>
      <sz val="9"/>
      <name val="Arial MT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49" fontId="0" fillId="0" borderId="0" xfId="39" applyNumberFormat="1" applyFont="1" applyFill="1" applyBorder="1" applyAlignment="1">
      <alignment horizontal="center" vertical="center"/>
      <protection/>
    </xf>
    <xf numFmtId="0" fontId="0" fillId="0" borderId="0" xfId="39" applyFont="1" applyFill="1">
      <alignment/>
      <protection/>
    </xf>
    <xf numFmtId="0" fontId="0" fillId="0" borderId="0" xfId="39" applyFont="1" applyFill="1" applyAlignment="1">
      <alignment horizontal="center"/>
      <protection/>
    </xf>
    <xf numFmtId="49" fontId="0" fillId="0" borderId="0" xfId="39" applyNumberFormat="1" applyFont="1" applyFill="1" applyAlignment="1">
      <alignment vertical="center"/>
      <protection/>
    </xf>
    <xf numFmtId="49" fontId="0" fillId="0" borderId="0" xfId="39" applyNumberFormat="1" applyFont="1" applyFill="1" applyBorder="1" applyAlignment="1">
      <alignment horizontal="left" vertical="center"/>
      <protection/>
    </xf>
    <xf numFmtId="49" fontId="0" fillId="0" borderId="0" xfId="39" applyNumberFormat="1" applyFont="1" applyFill="1">
      <alignment/>
      <protection/>
    </xf>
    <xf numFmtId="49" fontId="0" fillId="0" borderId="0" xfId="39" applyNumberFormat="1" applyFont="1" applyFill="1" applyBorder="1" applyAlignment="1">
      <alignment horizontal="center"/>
      <protection/>
    </xf>
    <xf numFmtId="49" fontId="0" fillId="0" borderId="0" xfId="39" applyNumberFormat="1" applyFont="1" applyFill="1" applyBorder="1" applyAlignment="1">
      <alignment horizontal="left"/>
      <protection/>
    </xf>
    <xf numFmtId="49" fontId="7" fillId="0" borderId="0" xfId="39" applyNumberFormat="1" applyFont="1" applyFill="1">
      <alignment/>
      <protection/>
    </xf>
    <xf numFmtId="0" fontId="0" fillId="0" borderId="0" xfId="39" applyFont="1" applyFill="1" applyBorder="1">
      <alignment/>
      <protection/>
    </xf>
    <xf numFmtId="0" fontId="0" fillId="0" borderId="0" xfId="39" applyFont="1" applyFill="1" applyBorder="1">
      <alignment/>
      <protection/>
    </xf>
    <xf numFmtId="0" fontId="0" fillId="0" borderId="1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0" fontId="0" fillId="0" borderId="0" xfId="39" applyFont="1" applyFill="1" applyAlignment="1">
      <alignment/>
      <protection/>
    </xf>
    <xf numFmtId="1" fontId="6" fillId="0" borderId="0" xfId="39" applyNumberFormat="1" applyFont="1" applyFill="1" applyBorder="1" applyAlignment="1">
      <alignment horizontal="center"/>
      <protection/>
    </xf>
    <xf numFmtId="1" fontId="1" fillId="0" borderId="0" xfId="39" applyNumberFormat="1" applyFont="1" applyFill="1" applyBorder="1" applyAlignment="1">
      <alignment horizontal="center"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0" xfId="39" applyFont="1" applyFill="1" applyBorder="1" applyAlignment="1">
      <alignment horizontal="center"/>
      <protection/>
    </xf>
    <xf numFmtId="0" fontId="6" fillId="0" borderId="0" xfId="39" applyFont="1">
      <alignment/>
      <protection/>
    </xf>
    <xf numFmtId="0" fontId="0" fillId="0" borderId="0" xfId="39" applyFont="1" applyFill="1" applyBorder="1" applyAlignment="1">
      <alignment/>
      <protection/>
    </xf>
    <xf numFmtId="0" fontId="6" fillId="0" borderId="0" xfId="39" applyFont="1" applyAlignment="1">
      <alignment horizontal="center"/>
      <protection/>
    </xf>
    <xf numFmtId="193" fontId="6" fillId="0" borderId="0" xfId="39" applyNumberFormat="1" applyFont="1">
      <alignment/>
      <protection/>
    </xf>
    <xf numFmtId="0" fontId="0" fillId="0" borderId="0" xfId="39" applyFont="1" applyAlignment="1">
      <alignment horizontal="center"/>
      <protection/>
    </xf>
    <xf numFmtId="193" fontId="0" fillId="0" borderId="0" xfId="39" applyNumberFormat="1" applyFont="1">
      <alignment/>
      <protection/>
    </xf>
    <xf numFmtId="0" fontId="0" fillId="0" borderId="12" xfId="39" applyFont="1" applyBorder="1">
      <alignment/>
      <protection/>
    </xf>
    <xf numFmtId="192" fontId="0" fillId="0" borderId="13" xfId="39" applyNumberFormat="1" applyFont="1" applyFill="1" applyBorder="1">
      <alignment/>
      <protection/>
    </xf>
    <xf numFmtId="192" fontId="0" fillId="0" borderId="14" xfId="39" applyNumberFormat="1" applyFont="1" applyFill="1" applyBorder="1">
      <alignment/>
      <protection/>
    </xf>
    <xf numFmtId="2" fontId="0" fillId="0" borderId="0" xfId="39" applyNumberFormat="1" applyFont="1">
      <alignment/>
      <protection/>
    </xf>
    <xf numFmtId="192" fontId="0" fillId="0" borderId="15" xfId="39" applyNumberFormat="1" applyFont="1" applyFill="1" applyBorder="1">
      <alignment/>
      <protection/>
    </xf>
    <xf numFmtId="0" fontId="6" fillId="0" borderId="12" xfId="39" applyFont="1" applyBorder="1">
      <alignment/>
      <protection/>
    </xf>
    <xf numFmtId="0" fontId="0" fillId="33" borderId="16" xfId="39" applyFont="1" applyFill="1" applyBorder="1">
      <alignment/>
      <protection/>
    </xf>
    <xf numFmtId="0" fontId="0" fillId="33" borderId="17" xfId="39" applyFont="1" applyFill="1" applyBorder="1" applyAlignment="1">
      <alignment horizontal="center"/>
      <protection/>
    </xf>
    <xf numFmtId="0" fontId="0" fillId="33" borderId="18" xfId="39" applyFont="1" applyFill="1" applyBorder="1" applyAlignment="1">
      <alignment horizontal="center"/>
      <protection/>
    </xf>
    <xf numFmtId="0" fontId="0" fillId="33" borderId="19" xfId="39" applyFont="1" applyFill="1" applyBorder="1" applyAlignment="1">
      <alignment horizontal="center"/>
      <protection/>
    </xf>
    <xf numFmtId="193" fontId="0" fillId="33" borderId="19" xfId="39" applyNumberFormat="1" applyFont="1" applyFill="1" applyBorder="1" applyAlignment="1">
      <alignment horizontal="center"/>
      <protection/>
    </xf>
    <xf numFmtId="193" fontId="0" fillId="33" borderId="20" xfId="39" applyNumberFormat="1" applyFont="1" applyFill="1" applyBorder="1" applyAlignment="1">
      <alignment horizontal="center"/>
      <protection/>
    </xf>
    <xf numFmtId="0" fontId="0" fillId="33" borderId="12" xfId="39" applyFont="1" applyFill="1" applyBorder="1">
      <alignment/>
      <protection/>
    </xf>
    <xf numFmtId="0" fontId="0" fillId="33" borderId="21" xfId="39" applyFont="1" applyFill="1" applyBorder="1" applyAlignment="1">
      <alignment horizontal="center"/>
      <protection/>
    </xf>
    <xf numFmtId="0" fontId="0" fillId="33" borderId="13" xfId="39" applyFont="1" applyFill="1" applyBorder="1" applyAlignment="1">
      <alignment horizontal="center"/>
      <protection/>
    </xf>
    <xf numFmtId="0" fontId="0" fillId="33" borderId="14" xfId="39" applyFont="1" applyFill="1" applyBorder="1" applyAlignment="1">
      <alignment horizontal="center"/>
      <protection/>
    </xf>
    <xf numFmtId="193" fontId="0" fillId="33" borderId="14" xfId="39" applyNumberFormat="1" applyFont="1" applyFill="1" applyBorder="1" applyAlignment="1">
      <alignment horizontal="center"/>
      <protection/>
    </xf>
    <xf numFmtId="193" fontId="0" fillId="33" borderId="15" xfId="39" applyNumberFormat="1" applyFont="1" applyFill="1" applyBorder="1" applyAlignment="1">
      <alignment horizontal="center"/>
      <protection/>
    </xf>
    <xf numFmtId="0" fontId="0" fillId="33" borderId="22" xfId="39" applyFont="1" applyFill="1" applyBorder="1">
      <alignment/>
      <protection/>
    </xf>
    <xf numFmtId="0" fontId="0" fillId="33" borderId="23" xfId="39" applyFont="1" applyFill="1" applyBorder="1" applyAlignment="1">
      <alignment horizontal="center"/>
      <protection/>
    </xf>
    <xf numFmtId="0" fontId="0" fillId="33" borderId="24" xfId="39" applyFont="1" applyFill="1" applyBorder="1" applyAlignment="1">
      <alignment horizontal="center"/>
      <protection/>
    </xf>
    <xf numFmtId="0" fontId="0" fillId="33" borderId="25" xfId="39" applyFont="1" applyFill="1" applyBorder="1" applyAlignment="1">
      <alignment horizontal="center"/>
      <protection/>
    </xf>
    <xf numFmtId="193" fontId="0" fillId="33" borderId="25" xfId="39" applyNumberFormat="1" applyFont="1" applyFill="1" applyBorder="1" applyAlignment="1">
      <alignment horizontal="center"/>
      <protection/>
    </xf>
    <xf numFmtId="193" fontId="0" fillId="33" borderId="26" xfId="39" applyNumberFormat="1" applyFont="1" applyFill="1" applyBorder="1" applyAlignment="1">
      <alignment horizontal="center"/>
      <protection/>
    </xf>
    <xf numFmtId="0" fontId="0" fillId="33" borderId="20" xfId="39" applyFont="1" applyFill="1" applyBorder="1" applyAlignment="1">
      <alignment horizontal="center"/>
      <protection/>
    </xf>
    <xf numFmtId="0" fontId="0" fillId="33" borderId="15" xfId="39" applyFont="1" applyFill="1" applyBorder="1" applyAlignment="1">
      <alignment horizontal="center"/>
      <protection/>
    </xf>
    <xf numFmtId="0" fontId="0" fillId="33" borderId="26" xfId="39" applyFont="1" applyFill="1" applyBorder="1" applyAlignment="1">
      <alignment horizontal="center"/>
      <protection/>
    </xf>
    <xf numFmtId="0" fontId="0" fillId="33" borderId="13" xfId="39" applyFont="1" applyFill="1" applyBorder="1" applyAlignment="1">
      <alignment horizontal="center"/>
      <protection/>
    </xf>
    <xf numFmtId="9" fontId="0" fillId="33" borderId="13" xfId="39" applyNumberFormat="1" applyFont="1" applyFill="1" applyBorder="1" applyAlignment="1">
      <alignment horizontal="center"/>
      <protection/>
    </xf>
    <xf numFmtId="0" fontId="5" fillId="0" borderId="0" xfId="39" applyFont="1">
      <alignment/>
      <protection/>
    </xf>
    <xf numFmtId="0" fontId="0" fillId="33" borderId="27" xfId="39" applyFont="1" applyFill="1" applyBorder="1" applyAlignment="1">
      <alignment horizontal="center"/>
      <protection/>
    </xf>
    <xf numFmtId="0" fontId="0" fillId="33" borderId="28" xfId="39" applyFont="1" applyFill="1" applyBorder="1" applyAlignment="1">
      <alignment horizontal="center"/>
      <protection/>
    </xf>
    <xf numFmtId="0" fontId="0" fillId="33" borderId="29" xfId="39" applyFont="1" applyFill="1" applyBorder="1" applyAlignment="1">
      <alignment horizontal="center"/>
      <protection/>
    </xf>
    <xf numFmtId="2" fontId="0" fillId="0" borderId="0" xfId="39" applyNumberFormat="1" applyFont="1" applyFill="1">
      <alignment/>
      <protection/>
    </xf>
    <xf numFmtId="0" fontId="0" fillId="0" borderId="28" xfId="39" applyFont="1" applyFill="1" applyBorder="1">
      <alignment/>
      <protection/>
    </xf>
    <xf numFmtId="0" fontId="0" fillId="0" borderId="13" xfId="39" applyFont="1" applyFill="1" applyBorder="1">
      <alignment/>
      <protection/>
    </xf>
    <xf numFmtId="0" fontId="0" fillId="0" borderId="15" xfId="39" applyFont="1" applyFill="1" applyBorder="1">
      <alignment/>
      <protection/>
    </xf>
    <xf numFmtId="1" fontId="0" fillId="0" borderId="11" xfId="39" applyNumberFormat="1" applyFont="1" applyFill="1" applyBorder="1" applyAlignment="1">
      <alignment horizontal="center"/>
      <protection/>
    </xf>
    <xf numFmtId="0" fontId="0" fillId="0" borderId="12" xfId="39" applyFont="1" applyFill="1" applyBorder="1">
      <alignment/>
      <protection/>
    </xf>
    <xf numFmtId="1" fontId="0" fillId="0" borderId="21" xfId="39" applyNumberFormat="1" applyFont="1" applyFill="1" applyBorder="1" applyAlignment="1">
      <alignment horizontal="center"/>
      <protection/>
    </xf>
    <xf numFmtId="0" fontId="0" fillId="0" borderId="17" xfId="39" applyFont="1" applyBorder="1" applyAlignment="1">
      <alignment horizontal="center"/>
      <protection/>
    </xf>
    <xf numFmtId="0" fontId="0" fillId="0" borderId="30" xfId="39" applyFont="1" applyBorder="1" applyAlignment="1">
      <alignment horizontal="center"/>
      <protection/>
    </xf>
    <xf numFmtId="0" fontId="0" fillId="0" borderId="30" xfId="39" applyFont="1" applyBorder="1">
      <alignment/>
      <protection/>
    </xf>
    <xf numFmtId="0" fontId="0" fillId="0" borderId="31" xfId="39" applyFont="1" applyBorder="1">
      <alignment/>
      <protection/>
    </xf>
    <xf numFmtId="0" fontId="0" fillId="0" borderId="21" xfId="39" applyFont="1" applyBorder="1" applyAlignment="1">
      <alignment horizontal="left"/>
      <protection/>
    </xf>
    <xf numFmtId="0" fontId="0" fillId="0" borderId="0" xfId="39" applyFont="1" applyBorder="1">
      <alignment/>
      <protection/>
    </xf>
    <xf numFmtId="0" fontId="0" fillId="0" borderId="0" xfId="39" applyFont="1" applyBorder="1" applyAlignment="1">
      <alignment horizontal="center"/>
      <protection/>
    </xf>
    <xf numFmtId="0" fontId="0" fillId="0" borderId="32" xfId="39" applyFont="1" applyBorder="1">
      <alignment/>
      <protection/>
    </xf>
    <xf numFmtId="0" fontId="0" fillId="0" borderId="21" xfId="39" applyFont="1" applyBorder="1" applyAlignment="1">
      <alignment horizontal="center"/>
      <protection/>
    </xf>
    <xf numFmtId="0" fontId="4" fillId="0" borderId="33" xfId="39" applyFont="1" applyBorder="1" applyAlignment="1">
      <alignment/>
      <protection/>
    </xf>
    <xf numFmtId="0" fontId="13" fillId="0" borderId="33" xfId="39" applyFont="1" applyBorder="1" applyAlignment="1">
      <alignment/>
      <protection/>
    </xf>
    <xf numFmtId="0" fontId="0" fillId="0" borderId="34" xfId="39" applyFont="1" applyBorder="1" applyAlignment="1">
      <alignment/>
      <protection/>
    </xf>
    <xf numFmtId="0" fontId="14" fillId="0" borderId="35" xfId="39" applyFont="1" applyBorder="1" applyAlignment="1">
      <alignment/>
      <protection/>
    </xf>
    <xf numFmtId="0" fontId="14" fillId="0" borderId="0" xfId="39" applyFont="1" applyBorder="1" applyAlignment="1">
      <alignment/>
      <protection/>
    </xf>
    <xf numFmtId="0" fontId="15" fillId="0" borderId="0" xfId="39" applyFont="1" applyBorder="1" applyAlignment="1">
      <alignment/>
      <protection/>
    </xf>
    <xf numFmtId="0" fontId="13" fillId="0" borderId="0" xfId="39" applyFont="1" applyBorder="1" applyAlignment="1">
      <alignment/>
      <protection/>
    </xf>
    <xf numFmtId="0" fontId="0" fillId="0" borderId="36" xfId="39" applyFont="1" applyBorder="1" applyAlignment="1">
      <alignment/>
      <protection/>
    </xf>
    <xf numFmtId="0" fontId="4" fillId="0" borderId="35" xfId="39" applyFont="1" applyBorder="1" applyAlignment="1">
      <alignment/>
      <protection/>
    </xf>
    <xf numFmtId="0" fontId="4" fillId="0" borderId="0" xfId="39" applyFont="1" applyBorder="1" applyAlignment="1">
      <alignment/>
      <protection/>
    </xf>
    <xf numFmtId="0" fontId="0" fillId="0" borderId="36" xfId="39" applyFont="1" applyBorder="1" applyAlignment="1">
      <alignment horizontal="center"/>
      <protection/>
    </xf>
    <xf numFmtId="0" fontId="0" fillId="0" borderId="37" xfId="39" applyFont="1" applyBorder="1" applyAlignment="1">
      <alignment horizontal="center"/>
      <protection/>
    </xf>
    <xf numFmtId="0" fontId="0" fillId="0" borderId="0" xfId="39" applyFont="1" applyBorder="1" applyAlignment="1">
      <alignment horizontal="left"/>
      <protection/>
    </xf>
    <xf numFmtId="0" fontId="16" fillId="0" borderId="38" xfId="39" applyFont="1" applyBorder="1" applyAlignment="1">
      <alignment horizontal="left"/>
      <protection/>
    </xf>
    <xf numFmtId="0" fontId="0" fillId="0" borderId="39" xfId="39" applyFont="1" applyBorder="1" applyAlignment="1">
      <alignment horizontal="left"/>
      <protection/>
    </xf>
    <xf numFmtId="0" fontId="0" fillId="0" borderId="40" xfId="39" applyFont="1" applyBorder="1" applyAlignment="1">
      <alignment horizontal="left"/>
      <protection/>
    </xf>
    <xf numFmtId="0" fontId="6" fillId="0" borderId="11" xfId="39" applyFont="1" applyBorder="1" applyAlignment="1">
      <alignment horizontal="left"/>
      <protection/>
    </xf>
    <xf numFmtId="0" fontId="0" fillId="0" borderId="28" xfId="39" applyFont="1" applyBorder="1" applyAlignment="1">
      <alignment horizontal="left"/>
      <protection/>
    </xf>
    <xf numFmtId="49" fontId="0" fillId="0" borderId="11" xfId="39" applyNumberFormat="1" applyFont="1" applyFill="1" applyBorder="1" applyAlignment="1">
      <alignment horizontal="center"/>
      <protection/>
    </xf>
    <xf numFmtId="0" fontId="0" fillId="0" borderId="41" xfId="39" applyFont="1" applyBorder="1" applyAlignment="1">
      <alignment horizontal="left"/>
      <protection/>
    </xf>
    <xf numFmtId="0" fontId="0" fillId="0" borderId="42" xfId="39" applyFont="1" applyBorder="1" applyAlignment="1">
      <alignment horizontal="left"/>
      <protection/>
    </xf>
    <xf numFmtId="0" fontId="0" fillId="0" borderId="0" xfId="39" applyFont="1" applyBorder="1" applyAlignment="1">
      <alignment horizontal="left"/>
      <protection/>
    </xf>
    <xf numFmtId="0" fontId="17" fillId="0" borderId="0" xfId="39" applyFont="1" applyBorder="1" applyAlignment="1">
      <alignment horizontal="left"/>
      <protection/>
    </xf>
    <xf numFmtId="0" fontId="18" fillId="0" borderId="38" xfId="39" applyFont="1" applyBorder="1" applyAlignment="1">
      <alignment horizontal="left"/>
      <protection/>
    </xf>
    <xf numFmtId="0" fontId="0" fillId="0" borderId="39" xfId="39" applyFont="1" applyFill="1" applyBorder="1" applyAlignment="1">
      <alignment horizontal="left"/>
      <protection/>
    </xf>
    <xf numFmtId="0" fontId="0" fillId="0" borderId="40" xfId="39" applyFont="1" applyFill="1" applyBorder="1" applyAlignment="1">
      <alignment horizontal="left"/>
      <protection/>
    </xf>
    <xf numFmtId="0" fontId="0" fillId="0" borderId="32" xfId="39" applyFont="1" applyFill="1" applyBorder="1">
      <alignment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23" xfId="39" applyFont="1" applyBorder="1" applyAlignment="1">
      <alignment horizontal="left"/>
      <protection/>
    </xf>
    <xf numFmtId="0" fontId="0" fillId="0" borderId="43" xfId="39" applyFont="1" applyBorder="1" applyAlignment="1">
      <alignment horizontal="left"/>
      <protection/>
    </xf>
    <xf numFmtId="0" fontId="0" fillId="0" borderId="43" xfId="39" applyFont="1" applyBorder="1" applyAlignment="1">
      <alignment horizontal="center"/>
      <protection/>
    </xf>
    <xf numFmtId="0" fontId="0" fillId="0" borderId="43" xfId="39" applyFont="1" applyBorder="1">
      <alignment/>
      <protection/>
    </xf>
    <xf numFmtId="0" fontId="0" fillId="0" borderId="44" xfId="39" applyFont="1" applyBorder="1">
      <alignment/>
      <protection/>
    </xf>
    <xf numFmtId="0" fontId="0" fillId="0" borderId="0" xfId="39" applyFont="1" applyAlignment="1">
      <alignment horizontal="left"/>
      <protection/>
    </xf>
    <xf numFmtId="0" fontId="6" fillId="0" borderId="11" xfId="39" applyFont="1" applyFill="1" applyBorder="1" applyAlignment="1">
      <alignment horizontal="center"/>
      <protection/>
    </xf>
    <xf numFmtId="0" fontId="19" fillId="0" borderId="0" xfId="39" applyFont="1" applyBorder="1" applyAlignment="1">
      <alignment horizontal="left"/>
      <protection/>
    </xf>
    <xf numFmtId="0" fontId="20" fillId="0" borderId="11" xfId="39" applyFont="1" applyFill="1" applyBorder="1" applyAlignment="1">
      <alignment wrapText="1"/>
      <protection/>
    </xf>
    <xf numFmtId="0" fontId="9" fillId="0" borderId="0" xfId="39" applyFont="1">
      <alignment/>
      <protection/>
    </xf>
    <xf numFmtId="0" fontId="21" fillId="0" borderId="0" xfId="39" applyFont="1">
      <alignment/>
      <protection/>
    </xf>
    <xf numFmtId="0" fontId="12" fillId="0" borderId="0" xfId="39" applyFont="1">
      <alignment/>
      <protection/>
    </xf>
    <xf numFmtId="0" fontId="6" fillId="0" borderId="11" xfId="39" applyFont="1" applyBorder="1">
      <alignment/>
      <protection/>
    </xf>
    <xf numFmtId="0" fontId="6" fillId="0" borderId="11" xfId="39" applyFont="1" applyBorder="1" applyAlignment="1">
      <alignment vertical="top"/>
      <protection/>
    </xf>
    <xf numFmtId="0" fontId="6" fillId="0" borderId="10" xfId="39" applyFont="1" applyBorder="1" applyAlignment="1">
      <alignment vertical="top"/>
      <protection/>
    </xf>
    <xf numFmtId="0" fontId="6" fillId="0" borderId="21" xfId="39" applyFont="1" applyFill="1" applyBorder="1" applyAlignment="1">
      <alignment horizontal="center"/>
      <protection/>
    </xf>
    <xf numFmtId="193" fontId="0" fillId="0" borderId="15" xfId="39" applyNumberFormat="1" applyFont="1" applyFill="1" applyBorder="1">
      <alignment/>
      <protection/>
    </xf>
    <xf numFmtId="0" fontId="19" fillId="0" borderId="0" xfId="39" applyFont="1" applyFill="1" applyBorder="1" applyAlignment="1">
      <alignment horizontal="left"/>
      <protection/>
    </xf>
    <xf numFmtId="0" fontId="19" fillId="0" borderId="28" xfId="39" applyFont="1" applyFill="1" applyBorder="1" applyAlignment="1">
      <alignment horizontal="left"/>
      <protection/>
    </xf>
    <xf numFmtId="0" fontId="0" fillId="0" borderId="0" xfId="39" applyFont="1" applyFill="1" applyBorder="1" applyAlignment="1">
      <alignment vertical="center"/>
      <protection/>
    </xf>
    <xf numFmtId="0" fontId="20" fillId="33" borderId="16" xfId="39" applyFont="1" applyFill="1" applyBorder="1" applyAlignment="1">
      <alignment horizontal="center" vertical="center"/>
      <protection/>
    </xf>
    <xf numFmtId="1" fontId="20" fillId="33" borderId="12" xfId="39" applyNumberFormat="1" applyFont="1" applyFill="1" applyBorder="1" applyAlignment="1">
      <alignment horizontal="center" vertical="center"/>
      <protection/>
    </xf>
    <xf numFmtId="192" fontId="8" fillId="33" borderId="16" xfId="39" applyNumberFormat="1" applyFont="1" applyFill="1" applyBorder="1" applyAlignment="1">
      <alignment horizontal="center"/>
      <protection/>
    </xf>
    <xf numFmtId="192" fontId="8" fillId="33" borderId="12" xfId="39" applyNumberFormat="1" applyFont="1" applyFill="1" applyBorder="1" applyAlignment="1">
      <alignment horizontal="center"/>
      <protection/>
    </xf>
    <xf numFmtId="0" fontId="0" fillId="33" borderId="12" xfId="39" applyFont="1" applyFill="1" applyBorder="1" applyAlignment="1">
      <alignment/>
      <protection/>
    </xf>
    <xf numFmtId="0" fontId="0" fillId="33" borderId="22" xfId="39" applyFont="1" applyFill="1" applyBorder="1" applyAlignment="1">
      <alignment/>
      <protection/>
    </xf>
    <xf numFmtId="0" fontId="12" fillId="0" borderId="0" xfId="39" applyFont="1" applyAlignment="1">
      <alignment vertical="center"/>
      <protection/>
    </xf>
    <xf numFmtId="0" fontId="19" fillId="0" borderId="0" xfId="39" applyFont="1" applyFill="1" applyBorder="1" applyAlignment="1">
      <alignment horizontal="center" vertical="top"/>
      <protection/>
    </xf>
    <xf numFmtId="0" fontId="6" fillId="0" borderId="11" xfId="39" applyFont="1" applyFill="1" applyBorder="1">
      <alignment/>
      <protection/>
    </xf>
    <xf numFmtId="0" fontId="6" fillId="0" borderId="12" xfId="39" applyFont="1" applyFill="1" applyBorder="1" applyAlignment="1">
      <alignment horizontal="right" vertical="center"/>
      <protection/>
    </xf>
    <xf numFmtId="49" fontId="7" fillId="0" borderId="21" xfId="39" applyNumberFormat="1" applyFont="1" applyFill="1" applyBorder="1">
      <alignment/>
      <protection/>
    </xf>
    <xf numFmtId="192" fontId="11" fillId="0" borderId="45" xfId="39" applyNumberFormat="1" applyFont="1" applyFill="1" applyBorder="1" applyAlignment="1">
      <alignment horizontal="center" vertical="top"/>
      <protection/>
    </xf>
    <xf numFmtId="192" fontId="11" fillId="0" borderId="46" xfId="39" applyNumberFormat="1" applyFont="1" applyFill="1" applyBorder="1" applyAlignment="1">
      <alignment horizontal="center" vertical="top"/>
      <protection/>
    </xf>
    <xf numFmtId="0" fontId="29" fillId="0" borderId="12" xfId="39" applyFont="1" applyFill="1" applyBorder="1" applyAlignment="1">
      <alignment horizontal="center" vertical="top"/>
      <protection/>
    </xf>
    <xf numFmtId="0" fontId="29" fillId="34" borderId="47" xfId="39" applyFont="1" applyFill="1" applyBorder="1" applyAlignment="1">
      <alignment horizontal="center" vertical="top"/>
      <protection/>
    </xf>
    <xf numFmtId="9" fontId="1" fillId="0" borderId="0" xfId="39" applyNumberFormat="1" applyFont="1" applyFill="1" applyBorder="1" applyAlignment="1">
      <alignment horizontal="center" vertical="top"/>
      <protection/>
    </xf>
    <xf numFmtId="0" fontId="29" fillId="34" borderId="18" xfId="39" applyFont="1" applyFill="1" applyBorder="1" applyAlignment="1">
      <alignment horizontal="center" vertical="top"/>
      <protection/>
    </xf>
    <xf numFmtId="0" fontId="0" fillId="0" borderId="12" xfId="39" applyFont="1" applyFill="1" applyBorder="1" applyAlignment="1">
      <alignment horizontal="center" vertical="top"/>
      <protection/>
    </xf>
    <xf numFmtId="0" fontId="0" fillId="0" borderId="46" xfId="39" applyFont="1" applyFill="1" applyBorder="1" applyAlignment="1">
      <alignment horizontal="center" vertical="top"/>
      <protection/>
    </xf>
    <xf numFmtId="0" fontId="0" fillId="0" borderId="45" xfId="39" applyFont="1" applyFill="1" applyBorder="1" applyAlignment="1">
      <alignment horizontal="center" vertical="top"/>
      <protection/>
    </xf>
    <xf numFmtId="9" fontId="0" fillId="0" borderId="0" xfId="39" applyNumberFormat="1" applyFont="1" applyFill="1" applyBorder="1" applyAlignment="1">
      <alignment horizontal="center" vertical="top"/>
      <protection/>
    </xf>
    <xf numFmtId="0" fontId="30" fillId="0" borderId="12" xfId="39" applyFont="1" applyFill="1" applyBorder="1" applyAlignment="1">
      <alignment horizontal="center" vertical="top"/>
      <protection/>
    </xf>
    <xf numFmtId="0" fontId="0" fillId="34" borderId="46" xfId="39" applyFont="1" applyFill="1" applyBorder="1" applyAlignment="1">
      <alignment horizontal="center" vertical="top"/>
      <protection/>
    </xf>
    <xf numFmtId="0" fontId="0" fillId="33" borderId="46" xfId="39" applyFont="1" applyFill="1" applyBorder="1" applyAlignment="1">
      <alignment horizontal="center" vertical="top"/>
      <protection/>
    </xf>
    <xf numFmtId="0" fontId="0" fillId="0" borderId="0" xfId="39" applyFont="1" applyFill="1" applyBorder="1" applyAlignment="1">
      <alignment horizontal="center" vertical="top"/>
      <protection/>
    </xf>
    <xf numFmtId="0" fontId="0" fillId="0" borderId="46" xfId="39" applyFont="1" applyBorder="1" applyAlignment="1">
      <alignment horizontal="center" vertical="top"/>
      <protection/>
    </xf>
    <xf numFmtId="0" fontId="0" fillId="0" borderId="12" xfId="39" applyFont="1" applyFill="1" applyBorder="1" applyAlignment="1">
      <alignment vertical="top"/>
      <protection/>
    </xf>
    <xf numFmtId="1" fontId="0" fillId="0" borderId="0" xfId="39" applyNumberFormat="1" applyFont="1" applyFill="1" applyBorder="1" applyAlignment="1">
      <alignment horizontal="center" vertical="top"/>
      <protection/>
    </xf>
    <xf numFmtId="192" fontId="11" fillId="0" borderId="46" xfId="39" applyNumberFormat="1" applyFont="1" applyFill="1" applyBorder="1" applyAlignment="1" quotePrefix="1">
      <alignment horizontal="center" vertical="top"/>
      <protection/>
    </xf>
    <xf numFmtId="0" fontId="0" fillId="0" borderId="12" xfId="39" applyFont="1" applyFill="1" applyBorder="1" applyAlignment="1">
      <alignment vertical="top"/>
      <protection/>
    </xf>
    <xf numFmtId="1" fontId="0" fillId="0" borderId="46" xfId="39" applyNumberFormat="1" applyFont="1" applyBorder="1" applyAlignment="1">
      <alignment horizontal="center" vertical="top"/>
      <protection/>
    </xf>
    <xf numFmtId="1" fontId="0" fillId="0" borderId="12" xfId="39" applyNumberFormat="1" applyFont="1" applyFill="1" applyBorder="1" applyAlignment="1">
      <alignment horizontal="center" vertical="top"/>
      <protection/>
    </xf>
    <xf numFmtId="1" fontId="0" fillId="0" borderId="46" xfId="39" applyNumberFormat="1" applyFont="1" applyFill="1" applyBorder="1" applyAlignment="1">
      <alignment horizontal="center" vertical="top"/>
      <protection/>
    </xf>
    <xf numFmtId="1" fontId="19" fillId="0" borderId="12" xfId="39" applyNumberFormat="1" applyFont="1" applyFill="1" applyBorder="1" applyAlignment="1">
      <alignment horizontal="center" vertical="top"/>
      <protection/>
    </xf>
    <xf numFmtId="1" fontId="30" fillId="0" borderId="12" xfId="39" applyNumberFormat="1" applyFont="1" applyFill="1" applyBorder="1" applyAlignment="1">
      <alignment horizontal="center" vertical="top"/>
      <protection/>
    </xf>
    <xf numFmtId="1" fontId="0" fillId="35" borderId="46" xfId="39" applyNumberFormat="1" applyFont="1" applyFill="1" applyBorder="1" applyAlignment="1">
      <alignment horizontal="center" vertical="top"/>
      <protection/>
    </xf>
    <xf numFmtId="0" fontId="0" fillId="0" borderId="48" xfId="39" applyFont="1" applyFill="1" applyBorder="1" applyAlignment="1">
      <alignment horizontal="center" vertical="top"/>
      <protection/>
    </xf>
    <xf numFmtId="0" fontId="0" fillId="33" borderId="48" xfId="39" applyFont="1" applyFill="1" applyBorder="1" applyAlignment="1">
      <alignment horizontal="center" vertical="top"/>
      <protection/>
    </xf>
    <xf numFmtId="0" fontId="19" fillId="0" borderId="12" xfId="39" applyFont="1" applyFill="1" applyBorder="1" applyAlignment="1">
      <alignment horizontal="center" vertical="top"/>
      <protection/>
    </xf>
    <xf numFmtId="1" fontId="19" fillId="0" borderId="0" xfId="39" applyNumberFormat="1" applyFont="1" applyFill="1" applyBorder="1" applyAlignment="1">
      <alignment horizontal="center" vertical="top"/>
      <protection/>
    </xf>
    <xf numFmtId="0" fontId="19" fillId="0" borderId="46" xfId="39" applyFont="1" applyFill="1" applyBorder="1" applyAlignment="1">
      <alignment horizontal="center" vertical="top"/>
      <protection/>
    </xf>
    <xf numFmtId="192" fontId="31" fillId="0" borderId="46" xfId="39" applyNumberFormat="1" applyFont="1" applyFill="1" applyBorder="1" applyAlignment="1">
      <alignment horizontal="center" vertical="top"/>
      <protection/>
    </xf>
    <xf numFmtId="0" fontId="30" fillId="0" borderId="12" xfId="39" applyFont="1" applyFill="1" applyBorder="1" applyAlignment="1">
      <alignment vertical="top"/>
      <protection/>
    </xf>
    <xf numFmtId="0" fontId="6" fillId="0" borderId="12" xfId="39" applyFont="1" applyFill="1" applyBorder="1" applyAlignment="1">
      <alignment horizontal="center" vertical="top"/>
      <protection/>
    </xf>
    <xf numFmtId="0" fontId="0" fillId="0" borderId="12" xfId="39" applyFont="1" applyBorder="1" applyAlignment="1">
      <alignment horizontal="center" vertical="top"/>
      <protection/>
    </xf>
    <xf numFmtId="0" fontId="0" fillId="0" borderId="48" xfId="39" applyFont="1" applyBorder="1" applyAlignment="1">
      <alignment horizontal="center" vertical="top"/>
      <protection/>
    </xf>
    <xf numFmtId="0" fontId="0" fillId="0" borderId="0" xfId="39" applyFont="1" applyFill="1" applyBorder="1" applyAlignment="1" quotePrefix="1">
      <alignment horizontal="center" vertical="top"/>
      <protection/>
    </xf>
    <xf numFmtId="0" fontId="0" fillId="0" borderId="49" xfId="39" applyFont="1" applyFill="1" applyBorder="1" applyAlignment="1">
      <alignment horizontal="center" vertical="top"/>
      <protection/>
    </xf>
    <xf numFmtId="49" fontId="0" fillId="0" borderId="12" xfId="39" applyNumberFormat="1" applyFont="1" applyFill="1" applyBorder="1" applyAlignment="1">
      <alignment horizontal="center" vertical="top"/>
      <protection/>
    </xf>
    <xf numFmtId="49" fontId="0" fillId="0" borderId="0" xfId="39" applyNumberFormat="1" applyFont="1" applyFill="1" applyBorder="1" applyAlignment="1">
      <alignment horizontal="left" vertical="top"/>
      <protection/>
    </xf>
    <xf numFmtId="49" fontId="0" fillId="0" borderId="30" xfId="39" applyNumberFormat="1" applyFont="1" applyFill="1" applyBorder="1" applyAlignment="1">
      <alignment horizontal="center"/>
      <protection/>
    </xf>
    <xf numFmtId="49" fontId="0" fillId="0" borderId="30" xfId="39" applyNumberFormat="1" applyFont="1" applyFill="1" applyBorder="1" applyAlignment="1">
      <alignment horizontal="left"/>
      <protection/>
    </xf>
    <xf numFmtId="0" fontId="0" fillId="0" borderId="30" xfId="39" applyFont="1" applyFill="1" applyBorder="1">
      <alignment/>
      <protection/>
    </xf>
    <xf numFmtId="0" fontId="0" fillId="0" borderId="31" xfId="39" applyFont="1" applyFill="1" applyBorder="1">
      <alignment/>
      <protection/>
    </xf>
    <xf numFmtId="0" fontId="0" fillId="0" borderId="44" xfId="39" applyFont="1" applyFill="1" applyBorder="1">
      <alignment/>
      <protection/>
    </xf>
    <xf numFmtId="0" fontId="0" fillId="0" borderId="0" xfId="39" applyFont="1" applyFill="1" applyBorder="1" applyAlignment="1">
      <alignment vertical="top"/>
      <protection/>
    </xf>
    <xf numFmtId="49" fontId="29" fillId="34" borderId="50" xfId="39" applyNumberFormat="1" applyFont="1" applyFill="1" applyBorder="1" applyAlignment="1">
      <alignment horizontal="center" vertical="center"/>
      <protection/>
    </xf>
    <xf numFmtId="0" fontId="0" fillId="0" borderId="50" xfId="39" applyFont="1" applyFill="1" applyBorder="1" applyAlignment="1">
      <alignment horizontal="center" vertical="center" wrapText="1"/>
      <protection/>
    </xf>
    <xf numFmtId="0" fontId="0" fillId="0" borderId="50" xfId="39" applyFont="1" applyFill="1" applyBorder="1" applyAlignment="1">
      <alignment horizontal="center"/>
      <protection/>
    </xf>
    <xf numFmtId="0" fontId="0" fillId="0" borderId="50" xfId="39" applyFont="1" applyBorder="1" applyAlignment="1">
      <alignment horizontal="center"/>
      <protection/>
    </xf>
    <xf numFmtId="0" fontId="0" fillId="0" borderId="0" xfId="39" applyFont="1" applyFill="1" applyBorder="1" applyAlignment="1">
      <alignment horizontal="left" vertical="center"/>
      <protection/>
    </xf>
    <xf numFmtId="0" fontId="0" fillId="0" borderId="50" xfId="39" applyFont="1" applyBorder="1" applyAlignment="1">
      <alignment horizontal="center" wrapText="1"/>
      <protection/>
    </xf>
    <xf numFmtId="0" fontId="0" fillId="0" borderId="0" xfId="39" applyFont="1" applyFill="1" applyBorder="1" applyAlignment="1">
      <alignment vertical="center"/>
      <protection/>
    </xf>
    <xf numFmtId="0" fontId="6" fillId="33" borderId="50" xfId="39" applyFont="1" applyFill="1" applyBorder="1" applyAlignment="1">
      <alignment horizontal="center"/>
      <protection/>
    </xf>
    <xf numFmtId="1" fontId="0" fillId="0" borderId="0" xfId="39" applyNumberFormat="1" applyFont="1" applyBorder="1">
      <alignment/>
      <protection/>
    </xf>
    <xf numFmtId="0" fontId="0" fillId="0" borderId="50" xfId="39" applyFont="1" applyFill="1" applyBorder="1" applyAlignment="1">
      <alignment horizontal="center" vertical="center"/>
      <protection/>
    </xf>
    <xf numFmtId="0" fontId="0" fillId="0" borderId="0" xfId="39" applyNumberFormat="1" applyFont="1" applyBorder="1">
      <alignment/>
      <protection/>
    </xf>
    <xf numFmtId="0" fontId="0" fillId="0" borderId="50" xfId="39" applyFont="1" applyFill="1" applyBorder="1" applyAlignment="1">
      <alignment horizontal="center"/>
      <protection/>
    </xf>
    <xf numFmtId="1" fontId="11" fillId="0" borderId="0" xfId="39" applyNumberFormat="1" applyFont="1" applyBorder="1">
      <alignment/>
      <protection/>
    </xf>
    <xf numFmtId="1" fontId="0" fillId="0" borderId="50" xfId="39" applyNumberFormat="1" applyFont="1" applyBorder="1" applyAlignment="1">
      <alignment horizont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39" applyFont="1" applyBorder="1" applyAlignment="1">
      <alignment/>
      <protection/>
    </xf>
    <xf numFmtId="0" fontId="29" fillId="34" borderId="50" xfId="39" applyFont="1" applyFill="1" applyBorder="1" applyAlignment="1">
      <alignment horizontal="center" vertical="center" wrapText="1"/>
      <protection/>
    </xf>
    <xf numFmtId="1" fontId="0" fillId="0" borderId="50" xfId="39" applyNumberFormat="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 wrapText="1"/>
      <protection/>
    </xf>
    <xf numFmtId="0" fontId="0" fillId="0" borderId="50" xfId="39" applyFont="1" applyBorder="1" applyAlignment="1">
      <alignment horizontal="center" vertical="center" wrapText="1"/>
      <protection/>
    </xf>
    <xf numFmtId="0" fontId="29" fillId="34" borderId="50" xfId="39" applyFont="1" applyFill="1" applyBorder="1" applyAlignment="1">
      <alignment horizontal="center"/>
      <protection/>
    </xf>
    <xf numFmtId="0" fontId="0" fillId="0" borderId="46" xfId="39" applyFont="1" applyFill="1" applyBorder="1" applyAlignment="1" quotePrefix="1">
      <alignment horizontal="center" vertical="top"/>
      <protection/>
    </xf>
    <xf numFmtId="192" fontId="11" fillId="0" borderId="46" xfId="39" applyNumberFormat="1" applyFont="1" applyFill="1" applyBorder="1" applyAlignment="1">
      <alignment horizontal="center"/>
      <protection/>
    </xf>
    <xf numFmtId="192" fontId="11" fillId="0" borderId="12" xfId="39" applyNumberFormat="1" applyFont="1" applyFill="1" applyBorder="1" applyAlignment="1">
      <alignment horizontal="center" vertical="top"/>
      <protection/>
    </xf>
    <xf numFmtId="192" fontId="11" fillId="0" borderId="48" xfId="39" applyNumberFormat="1" applyFont="1" applyFill="1" applyBorder="1" applyAlignment="1">
      <alignment horizontal="center" vertical="top"/>
      <protection/>
    </xf>
    <xf numFmtId="0" fontId="5" fillId="0" borderId="17" xfId="39" applyFont="1" applyBorder="1" applyAlignment="1">
      <alignment/>
      <protection/>
    </xf>
    <xf numFmtId="0" fontId="4" fillId="0" borderId="0" xfId="39" applyFont="1" applyBorder="1" applyAlignment="1">
      <alignment horizontal="left"/>
      <protection/>
    </xf>
    <xf numFmtId="0" fontId="32" fillId="0" borderId="30" xfId="39" applyFont="1" applyBorder="1" applyAlignment="1">
      <alignment horizontal="center"/>
      <protection/>
    </xf>
    <xf numFmtId="0" fontId="12" fillId="0" borderId="0" xfId="39" applyFont="1" applyFill="1" applyBorder="1">
      <alignment/>
      <protection/>
    </xf>
    <xf numFmtId="0" fontId="20" fillId="0" borderId="11" xfId="39" applyFont="1" applyBorder="1" applyAlignment="1">
      <alignment horizontal="left"/>
      <protection/>
    </xf>
    <xf numFmtId="0" fontId="0" fillId="0" borderId="28" xfId="39" applyFont="1" applyFill="1" applyBorder="1" applyAlignment="1">
      <alignment horizontal="left"/>
      <protection/>
    </xf>
    <xf numFmtId="0" fontId="20" fillId="0" borderId="11" xfId="39" applyFont="1" applyFill="1" applyBorder="1" applyAlignment="1">
      <alignment horizontal="left"/>
      <protection/>
    </xf>
    <xf numFmtId="0" fontId="0" fillId="0" borderId="28" xfId="39" applyFont="1" applyBorder="1" applyAlignment="1">
      <alignment horizontal="left"/>
      <protection/>
    </xf>
    <xf numFmtId="0" fontId="0" fillId="0" borderId="46" xfId="39" applyFont="1" applyFill="1" applyBorder="1" applyAlignment="1">
      <alignment horizontal="center"/>
      <protection/>
    </xf>
    <xf numFmtId="0" fontId="0" fillId="33" borderId="46" xfId="39" applyFont="1" applyFill="1" applyBorder="1" applyAlignment="1">
      <alignment horizontal="center"/>
      <protection/>
    </xf>
    <xf numFmtId="192" fontId="11" fillId="33" borderId="46" xfId="39" applyNumberFormat="1" applyFont="1" applyFill="1" applyBorder="1" applyAlignment="1">
      <alignment horizontal="center" vertical="top"/>
      <protection/>
    </xf>
    <xf numFmtId="0" fontId="6" fillId="33" borderId="48" xfId="39" applyFont="1" applyFill="1" applyBorder="1" applyAlignment="1">
      <alignment horizontal="center" vertical="center"/>
      <protection/>
    </xf>
    <xf numFmtId="192" fontId="11" fillId="0" borderId="49" xfId="39" applyNumberFormat="1" applyFont="1" applyFill="1" applyBorder="1" applyAlignment="1">
      <alignment horizontal="center" vertical="top"/>
      <protection/>
    </xf>
    <xf numFmtId="0" fontId="16" fillId="0" borderId="0" xfId="39" applyFont="1" applyFill="1" applyBorder="1">
      <alignment/>
      <protection/>
    </xf>
    <xf numFmtId="0" fontId="20" fillId="33" borderId="32" xfId="39" applyFont="1" applyFill="1" applyBorder="1" applyAlignment="1">
      <alignment horizontal="center" vertical="center"/>
      <protection/>
    </xf>
    <xf numFmtId="0" fontId="0" fillId="0" borderId="14" xfId="39" applyFont="1" applyFill="1" applyBorder="1">
      <alignment/>
      <protection/>
    </xf>
    <xf numFmtId="193" fontId="0" fillId="0" borderId="14" xfId="39" applyNumberFormat="1" applyFont="1" applyFill="1" applyBorder="1">
      <alignment/>
      <protection/>
    </xf>
    <xf numFmtId="0" fontId="33" fillId="0" borderId="51" xfId="39" applyFont="1" applyBorder="1">
      <alignment/>
      <protection/>
    </xf>
    <xf numFmtId="0" fontId="0" fillId="0" borderId="22" xfId="39" applyFont="1" applyFill="1" applyBorder="1">
      <alignment/>
      <protection/>
    </xf>
    <xf numFmtId="1" fontId="0" fillId="0" borderId="23" xfId="39" applyNumberFormat="1" applyFont="1" applyFill="1" applyBorder="1" applyAlignment="1">
      <alignment horizontal="center"/>
      <protection/>
    </xf>
    <xf numFmtId="0" fontId="0" fillId="0" borderId="25" xfId="39" applyFont="1" applyFill="1" applyBorder="1" applyAlignment="1">
      <alignment horizontal="center"/>
      <protection/>
    </xf>
    <xf numFmtId="193" fontId="0" fillId="0" borderId="26" xfId="39" applyNumberFormat="1" applyFont="1" applyFill="1" applyBorder="1">
      <alignment/>
      <protection/>
    </xf>
    <xf numFmtId="0" fontId="0" fillId="0" borderId="50" xfId="39" applyFont="1" applyFill="1" applyBorder="1" applyAlignment="1">
      <alignment horizontal="center" wrapText="1"/>
      <protection/>
    </xf>
    <xf numFmtId="192" fontId="11" fillId="0" borderId="46" xfId="39" applyNumberFormat="1" applyFont="1" applyFill="1" applyBorder="1" applyAlignment="1" quotePrefix="1">
      <alignment horizontal="right"/>
      <protection/>
    </xf>
    <xf numFmtId="9" fontId="8" fillId="33" borderId="12" xfId="39" applyNumberFormat="1" applyFont="1" applyFill="1" applyBorder="1" applyAlignment="1" quotePrefix="1">
      <alignment horizontal="center"/>
      <protection/>
    </xf>
    <xf numFmtId="9" fontId="0" fillId="33" borderId="28" xfId="39" applyNumberFormat="1" applyFont="1" applyFill="1" applyBorder="1" applyAlignment="1">
      <alignment horizontal="center"/>
      <protection/>
    </xf>
    <xf numFmtId="192" fontId="0" fillId="0" borderId="0" xfId="39" applyNumberFormat="1" applyFont="1" applyFill="1">
      <alignment/>
      <protection/>
    </xf>
    <xf numFmtId="193" fontId="0" fillId="0" borderId="14" xfId="39" applyNumberFormat="1" applyFont="1" applyFill="1" applyBorder="1" applyAlignment="1">
      <alignment horizontal="center"/>
      <protection/>
    </xf>
    <xf numFmtId="0" fontId="0" fillId="0" borderId="50" xfId="39" applyFont="1" applyBorder="1" applyAlignment="1">
      <alignment horizontal="center"/>
      <protection/>
    </xf>
    <xf numFmtId="193" fontId="0" fillId="0" borderId="25" xfId="39" applyNumberFormat="1" applyFont="1" applyFill="1" applyBorder="1">
      <alignment/>
      <protection/>
    </xf>
    <xf numFmtId="193" fontId="0" fillId="0" borderId="25" xfId="39" applyNumberFormat="1" applyFont="1" applyFill="1" applyBorder="1" applyAlignment="1">
      <alignment horizontal="center"/>
      <protection/>
    </xf>
    <xf numFmtId="0" fontId="30" fillId="0" borderId="49" xfId="39" applyFont="1" applyFill="1" applyBorder="1" applyAlignment="1">
      <alignment horizontal="center" vertical="top"/>
      <protection/>
    </xf>
    <xf numFmtId="0" fontId="0" fillId="0" borderId="39" xfId="39" applyFont="1" applyFill="1" applyBorder="1" applyAlignment="1">
      <alignment horizontal="center" vertical="top"/>
      <protection/>
    </xf>
    <xf numFmtId="0" fontId="0" fillId="0" borderId="50" xfId="39" applyFont="1" applyFill="1" applyBorder="1">
      <alignment/>
      <protection/>
    </xf>
    <xf numFmtId="1" fontId="11" fillId="0" borderId="50" xfId="39" applyNumberFormat="1" applyFont="1" applyBorder="1">
      <alignment/>
      <protection/>
    </xf>
    <xf numFmtId="1" fontId="0" fillId="0" borderId="50" xfId="39" applyNumberFormat="1" applyFont="1" applyFill="1" applyBorder="1" applyAlignment="1">
      <alignment horizontal="left" vertical="center"/>
      <protection/>
    </xf>
    <xf numFmtId="0" fontId="0" fillId="0" borderId="50" xfId="61" applyFont="1" applyFill="1" applyBorder="1" applyAlignment="1">
      <alignment horizontal="left" vertical="center" wrapText="1"/>
      <protection/>
    </xf>
    <xf numFmtId="0" fontId="0" fillId="0" borderId="50" xfId="39" applyFont="1" applyBorder="1" applyAlignment="1">
      <alignment vertical="center" wrapText="1"/>
      <protection/>
    </xf>
    <xf numFmtId="0" fontId="6" fillId="33" borderId="50" xfId="39" applyFont="1" applyFill="1" applyBorder="1">
      <alignment/>
      <protection/>
    </xf>
    <xf numFmtId="0" fontId="0" fillId="0" borderId="50" xfId="39" applyFont="1" applyFill="1" applyBorder="1">
      <alignment/>
      <protection/>
    </xf>
    <xf numFmtId="0" fontId="29" fillId="34" borderId="50" xfId="39" applyFont="1" applyFill="1" applyBorder="1" applyAlignment="1">
      <alignment vertical="center" wrapText="1"/>
      <protection/>
    </xf>
    <xf numFmtId="0" fontId="0" fillId="0" borderId="50" xfId="39" applyFont="1" applyFill="1" applyBorder="1" applyAlignment="1">
      <alignment vertical="center" wrapText="1"/>
      <protection/>
    </xf>
    <xf numFmtId="0" fontId="29" fillId="34" borderId="50" xfId="39" applyFont="1" applyFill="1" applyBorder="1">
      <alignment/>
      <protection/>
    </xf>
    <xf numFmtId="0" fontId="0" fillId="0" borderId="50" xfId="39" applyFont="1" applyBorder="1">
      <alignment/>
      <protection/>
    </xf>
    <xf numFmtId="0" fontId="0" fillId="0" borderId="50" xfId="39" applyFont="1" applyFill="1" applyBorder="1" applyAlignment="1">
      <alignment wrapText="1"/>
      <protection/>
    </xf>
    <xf numFmtId="0" fontId="36" fillId="0" borderId="0" xfId="39" applyFont="1" applyFill="1" applyBorder="1" applyAlignment="1">
      <alignment horizontal="left" vertical="center"/>
      <protection/>
    </xf>
    <xf numFmtId="0" fontId="36" fillId="0" borderId="0" xfId="39" applyFont="1" applyFill="1" applyBorder="1" applyAlignment="1">
      <alignment vertical="center"/>
      <protection/>
    </xf>
    <xf numFmtId="192" fontId="11" fillId="0" borderId="49" xfId="39" applyNumberFormat="1" applyFont="1" applyFill="1" applyBorder="1" applyAlignment="1">
      <alignment horizontal="center"/>
      <protection/>
    </xf>
    <xf numFmtId="0" fontId="19" fillId="0" borderId="49" xfId="39" applyFont="1" applyFill="1" applyBorder="1" applyAlignment="1">
      <alignment horizontal="center" vertical="top"/>
      <protection/>
    </xf>
    <xf numFmtId="192" fontId="11" fillId="0" borderId="49" xfId="39" applyNumberFormat="1" applyFont="1" applyFill="1" applyBorder="1" applyAlignment="1" quotePrefix="1">
      <alignment horizontal="right"/>
      <protection/>
    </xf>
    <xf numFmtId="192" fontId="31" fillId="0" borderId="49" xfId="39" applyNumberFormat="1" applyFont="1" applyFill="1" applyBorder="1" applyAlignment="1">
      <alignment horizontal="center" vertical="top"/>
      <protection/>
    </xf>
    <xf numFmtId="192" fontId="0" fillId="0" borderId="28" xfId="39" applyNumberFormat="1" applyFont="1" applyFill="1" applyBorder="1">
      <alignment/>
      <protection/>
    </xf>
    <xf numFmtId="192" fontId="0" fillId="0" borderId="25" xfId="39" applyNumberFormat="1" applyFont="1" applyFill="1" applyBorder="1">
      <alignment/>
      <protection/>
    </xf>
    <xf numFmtId="0" fontId="0" fillId="0" borderId="48" xfId="39" applyFont="1" applyFill="1" applyBorder="1" applyAlignment="1" quotePrefix="1">
      <alignment horizontal="center" vertical="top"/>
      <protection/>
    </xf>
    <xf numFmtId="0" fontId="12" fillId="0" borderId="0" xfId="39" applyFont="1" applyFill="1">
      <alignment/>
      <protection/>
    </xf>
    <xf numFmtId="0" fontId="25" fillId="0" borderId="52" xfId="60" applyFont="1" applyFill="1" applyBorder="1" applyAlignment="1">
      <alignment horizontal="center" vertical="center"/>
      <protection/>
    </xf>
    <xf numFmtId="0" fontId="26" fillId="0" borderId="31" xfId="60" applyFont="1" applyFill="1" applyBorder="1" applyAlignment="1">
      <alignment horizontal="center" vertical="center"/>
      <protection/>
    </xf>
    <xf numFmtId="0" fontId="26" fillId="0" borderId="53" xfId="6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193" fontId="0" fillId="0" borderId="13" xfId="39" applyNumberFormat="1" applyFont="1" applyFill="1" applyBorder="1">
      <alignment/>
      <protection/>
    </xf>
    <xf numFmtId="193" fontId="0" fillId="0" borderId="0" xfId="39" applyNumberFormat="1" applyFont="1" applyFill="1" applyBorder="1">
      <alignment/>
      <protection/>
    </xf>
    <xf numFmtId="193" fontId="0" fillId="0" borderId="24" xfId="39" applyNumberFormat="1" applyFont="1" applyFill="1" applyBorder="1">
      <alignment/>
      <protection/>
    </xf>
    <xf numFmtId="193" fontId="0" fillId="0" borderId="43" xfId="39" applyNumberFormat="1" applyFont="1" applyFill="1" applyBorder="1">
      <alignment/>
      <protection/>
    </xf>
    <xf numFmtId="0" fontId="0" fillId="0" borderId="0" xfId="39" applyFont="1" applyBorder="1" applyAlignment="1">
      <alignment horizontal="left" vertical="justify"/>
      <protection/>
    </xf>
    <xf numFmtId="0" fontId="0" fillId="0" borderId="28" xfId="39" applyFont="1" applyBorder="1" applyAlignment="1">
      <alignment horizontal="left" vertical="justify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92" fontId="6" fillId="0" borderId="15" xfId="39" applyNumberFormat="1" applyFont="1" applyFill="1" applyBorder="1">
      <alignment/>
      <protection/>
    </xf>
    <xf numFmtId="192" fontId="0" fillId="0" borderId="29" xfId="39" applyNumberFormat="1" applyFont="1" applyFill="1" applyBorder="1">
      <alignment/>
      <protection/>
    </xf>
    <xf numFmtId="192" fontId="6" fillId="0" borderId="26" xfId="39" applyNumberFormat="1" applyFont="1" applyFill="1" applyBorder="1">
      <alignment/>
      <protection/>
    </xf>
    <xf numFmtId="0" fontId="0" fillId="0" borderId="0" xfId="39" applyFont="1" applyBorder="1" applyAlignment="1">
      <alignment horizontal="left" vertical="top" wrapText="1"/>
      <protection/>
    </xf>
    <xf numFmtId="0" fontId="0" fillId="0" borderId="0" xfId="39" applyFont="1" applyBorder="1" applyAlignment="1">
      <alignment horizontal="left" vertical="top"/>
      <protection/>
    </xf>
    <xf numFmtId="0" fontId="0" fillId="0" borderId="28" xfId="39" applyFont="1" applyBorder="1" applyAlignment="1">
      <alignment horizontal="left" vertical="top"/>
      <protection/>
    </xf>
    <xf numFmtId="0" fontId="0" fillId="0" borderId="0" xfId="39" applyFont="1" applyBorder="1" applyAlignment="1">
      <alignment horizontal="left" vertical="justify" wrapText="1"/>
      <protection/>
    </xf>
    <xf numFmtId="0" fontId="0" fillId="0" borderId="0" xfId="0" applyAlignment="1">
      <alignment horizontal="left" vertical="justify"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54" xfId="39" applyFont="1" applyBorder="1" applyAlignment="1">
      <alignment/>
      <protection/>
    </xf>
    <xf numFmtId="15" fontId="4" fillId="0" borderId="55" xfId="39" applyNumberFormat="1" applyFont="1" applyBorder="1" applyAlignment="1">
      <alignment horizontal="left"/>
      <protection/>
    </xf>
    <xf numFmtId="0" fontId="0" fillId="0" borderId="55" xfId="0" applyBorder="1" applyAlignment="1">
      <alignment/>
    </xf>
    <xf numFmtId="0" fontId="0" fillId="0" borderId="14" xfId="39" applyFont="1" applyFill="1" applyBorder="1" applyAlignment="1">
      <alignment horizontal="center"/>
      <protection/>
    </xf>
    <xf numFmtId="2" fontId="0" fillId="0" borderId="0" xfId="39" applyNumberFormat="1" applyFont="1" applyFill="1" applyBorder="1">
      <alignment/>
      <protection/>
    </xf>
    <xf numFmtId="0" fontId="20" fillId="33" borderId="16" xfId="39" applyFont="1" applyFill="1" applyBorder="1" applyAlignment="1">
      <alignment horizontal="left" vertical="center" wrapText="1"/>
      <protection/>
    </xf>
    <xf numFmtId="0" fontId="20" fillId="33" borderId="32" xfId="39" applyFont="1" applyFill="1" applyBorder="1" applyAlignment="1">
      <alignment horizontal="left" vertical="center" wrapText="1"/>
      <protection/>
    </xf>
    <xf numFmtId="1" fontId="20" fillId="33" borderId="12" xfId="39" applyNumberFormat="1" applyFont="1" applyFill="1" applyBorder="1" applyAlignment="1">
      <alignment horizontal="left" vertical="center" wrapText="1"/>
      <protection/>
    </xf>
    <xf numFmtId="0" fontId="6" fillId="33" borderId="12" xfId="39" applyFont="1" applyFill="1" applyBorder="1" applyAlignment="1">
      <alignment horizontal="left" vertical="center" wrapText="1"/>
      <protection/>
    </xf>
    <xf numFmtId="0" fontId="6" fillId="33" borderId="12" xfId="39" applyFont="1" applyFill="1" applyBorder="1" applyAlignment="1">
      <alignment horizontal="center" vertical="center"/>
      <protection/>
    </xf>
    <xf numFmtId="0" fontId="6" fillId="33" borderId="48" xfId="39" applyFont="1" applyFill="1" applyBorder="1" applyAlignment="1">
      <alignment horizontal="left" vertical="center" wrapText="1"/>
      <protection/>
    </xf>
    <xf numFmtId="0" fontId="29" fillId="34" borderId="47" xfId="39" applyFont="1" applyFill="1" applyBorder="1" applyAlignment="1">
      <alignment horizontal="left" vertical="top" wrapText="1"/>
      <protection/>
    </xf>
    <xf numFmtId="0" fontId="0" fillId="0" borderId="45" xfId="39" applyFont="1" applyFill="1" applyBorder="1" applyAlignment="1">
      <alignment horizontal="left" vertical="top" wrapText="1"/>
      <protection/>
    </xf>
    <xf numFmtId="0" fontId="0" fillId="0" borderId="48" xfId="39" applyFont="1" applyFill="1" applyBorder="1" applyAlignment="1">
      <alignment horizontal="left" vertical="top" wrapText="1"/>
      <protection/>
    </xf>
    <xf numFmtId="0" fontId="0" fillId="0" borderId="46" xfId="39" applyFont="1" applyFill="1" applyBorder="1" applyAlignment="1">
      <alignment horizontal="left" vertical="top" wrapText="1"/>
      <protection/>
    </xf>
    <xf numFmtId="192" fontId="11" fillId="0" borderId="22" xfId="39" applyNumberFormat="1" applyFont="1" applyFill="1" applyBorder="1" applyAlignment="1">
      <alignment horizontal="center" vertical="top"/>
      <protection/>
    </xf>
    <xf numFmtId="0" fontId="6" fillId="34" borderId="46" xfId="39" applyFont="1" applyFill="1" applyBorder="1" applyAlignment="1">
      <alignment horizontal="center" vertical="top"/>
      <protection/>
    </xf>
    <xf numFmtId="192" fontId="29" fillId="34" borderId="48" xfId="39" applyNumberFormat="1" applyFont="1" applyFill="1" applyBorder="1" applyAlignment="1">
      <alignment horizontal="center" vertical="top"/>
      <protection/>
    </xf>
    <xf numFmtId="0" fontId="0" fillId="33" borderId="46" xfId="39" applyFont="1" applyFill="1" applyBorder="1" applyAlignment="1">
      <alignment horizontal="left" vertical="top" wrapText="1"/>
      <protection/>
    </xf>
    <xf numFmtId="192" fontId="0" fillId="33" borderId="46" xfId="39" applyNumberFormat="1" applyFont="1" applyFill="1" applyBorder="1" applyAlignment="1">
      <alignment horizontal="center" vertical="top"/>
      <protection/>
    </xf>
    <xf numFmtId="0" fontId="0" fillId="0" borderId="46" xfId="39" applyFont="1" applyFill="1" applyBorder="1" applyAlignment="1">
      <alignment horizontal="left" wrapText="1"/>
      <protection/>
    </xf>
    <xf numFmtId="0" fontId="0" fillId="33" borderId="46" xfId="39" applyFont="1" applyFill="1" applyBorder="1" applyAlignment="1">
      <alignment horizontal="left" wrapText="1"/>
      <protection/>
    </xf>
    <xf numFmtId="0" fontId="57" fillId="34" borderId="46" xfId="39" applyFont="1" applyFill="1" applyBorder="1" applyAlignment="1">
      <alignment horizontal="left" vertical="top" wrapText="1"/>
      <protection/>
    </xf>
    <xf numFmtId="192" fontId="30" fillId="34" borderId="46" xfId="39" applyNumberFormat="1" applyFont="1" applyFill="1" applyBorder="1" applyAlignment="1">
      <alignment horizontal="center" vertical="top"/>
      <protection/>
    </xf>
    <xf numFmtId="0" fontId="0" fillId="0" borderId="46" xfId="39" applyFont="1" applyBorder="1" applyAlignment="1">
      <alignment horizontal="left" vertical="top" wrapText="1"/>
      <protection/>
    </xf>
    <xf numFmtId="0" fontId="0" fillId="0" borderId="46" xfId="39" applyFont="1" applyFill="1" applyBorder="1" applyAlignment="1" quotePrefix="1">
      <alignment horizontal="left" vertical="top" wrapText="1"/>
      <protection/>
    </xf>
    <xf numFmtId="192" fontId="0" fillId="0" borderId="46" xfId="39" applyNumberFormat="1" applyFont="1" applyFill="1" applyBorder="1" applyAlignment="1" quotePrefix="1">
      <alignment horizontal="center" vertical="top"/>
      <protection/>
    </xf>
    <xf numFmtId="1" fontId="0" fillId="0" borderId="46" xfId="39" applyNumberFormat="1" applyFont="1" applyFill="1" applyBorder="1" applyAlignment="1">
      <alignment horizontal="left" vertical="top" wrapText="1"/>
      <protection/>
    </xf>
    <xf numFmtId="1" fontId="0" fillId="0" borderId="46" xfId="39" applyNumberFormat="1" applyFont="1" applyBorder="1" applyAlignment="1">
      <alignment horizontal="left" vertical="top" wrapText="1"/>
      <protection/>
    </xf>
    <xf numFmtId="1" fontId="57" fillId="35" borderId="46" xfId="39" applyNumberFormat="1" applyFont="1" applyFill="1" applyBorder="1" applyAlignment="1">
      <alignment horizontal="left" vertical="top" wrapText="1"/>
      <protection/>
    </xf>
    <xf numFmtId="1" fontId="6" fillId="35" borderId="46" xfId="39" applyNumberFormat="1" applyFont="1" applyFill="1" applyBorder="1" applyAlignment="1">
      <alignment horizontal="center" vertical="top"/>
      <protection/>
    </xf>
    <xf numFmtId="0" fontId="0" fillId="0" borderId="48" xfId="39" applyFont="1" applyFill="1" applyBorder="1" applyAlignment="1" quotePrefix="1">
      <alignment horizontal="left" vertical="top" wrapText="1"/>
      <protection/>
    </xf>
    <xf numFmtId="0" fontId="0" fillId="33" borderId="48" xfId="39" applyFont="1" applyFill="1" applyBorder="1" applyAlignment="1">
      <alignment horizontal="left" vertical="top" wrapText="1"/>
      <protection/>
    </xf>
    <xf numFmtId="192" fontId="31" fillId="0" borderId="46" xfId="39" applyNumberFormat="1" applyFont="1" applyFill="1" applyBorder="1" applyAlignment="1" quotePrefix="1">
      <alignment horizontal="center" vertical="top"/>
      <protection/>
    </xf>
    <xf numFmtId="0" fontId="0" fillId="0" borderId="49" xfId="39" applyFont="1" applyFill="1" applyBorder="1" applyAlignment="1">
      <alignment horizontal="left" vertical="top" wrapText="1"/>
      <protection/>
    </xf>
    <xf numFmtId="0" fontId="19" fillId="0" borderId="12" xfId="39" applyFont="1" applyFill="1" applyBorder="1" applyAlignment="1">
      <alignment horizontal="left" vertical="top" wrapText="1"/>
      <protection/>
    </xf>
    <xf numFmtId="0" fontId="19" fillId="0" borderId="49" xfId="39" applyFont="1" applyFill="1" applyBorder="1" applyAlignment="1">
      <alignment horizontal="left" vertical="top" wrapText="1"/>
      <protection/>
    </xf>
    <xf numFmtId="0" fontId="19" fillId="0" borderId="46" xfId="39" applyFont="1" applyFill="1" applyBorder="1" applyAlignment="1">
      <alignment horizontal="left" vertical="top" wrapText="1"/>
      <protection/>
    </xf>
    <xf numFmtId="0" fontId="57" fillId="34" borderId="46" xfId="39" applyFont="1" applyFill="1" applyBorder="1" applyAlignment="1">
      <alignment horizontal="center" vertical="top"/>
      <protection/>
    </xf>
    <xf numFmtId="192" fontId="30" fillId="34" borderId="48" xfId="39" applyNumberFormat="1" applyFont="1" applyFill="1" applyBorder="1" applyAlignment="1">
      <alignment horizontal="center" vertical="top"/>
      <protection/>
    </xf>
    <xf numFmtId="0" fontId="0" fillId="0" borderId="12" xfId="39" applyFont="1" applyBorder="1" applyAlignment="1">
      <alignment horizontal="left" vertical="top" wrapText="1"/>
      <protection/>
    </xf>
    <xf numFmtId="0" fontId="0" fillId="0" borderId="12" xfId="39" applyFont="1" applyFill="1" applyBorder="1" applyAlignment="1">
      <alignment horizontal="left" vertical="top" wrapText="1"/>
      <protection/>
    </xf>
    <xf numFmtId="0" fontId="0" fillId="0" borderId="48" xfId="39" applyFont="1" applyBorder="1" applyAlignment="1">
      <alignment horizontal="left" vertical="top" wrapText="1"/>
      <protection/>
    </xf>
    <xf numFmtId="49" fontId="0" fillId="0" borderId="12" xfId="39" applyNumberFormat="1" applyFont="1" applyFill="1" applyBorder="1" applyAlignment="1">
      <alignment horizontal="left" vertical="top" wrapText="1"/>
      <protection/>
    </xf>
    <xf numFmtId="0" fontId="0" fillId="0" borderId="0" xfId="39" applyFont="1" applyFill="1" applyBorder="1" applyAlignment="1">
      <alignment horizontal="center"/>
      <protection/>
    </xf>
    <xf numFmtId="0" fontId="0" fillId="0" borderId="12" xfId="39" applyFont="1" applyFill="1" applyBorder="1" applyAlignment="1">
      <alignment horizontal="left" wrapText="1"/>
      <protection/>
    </xf>
    <xf numFmtId="0" fontId="0" fillId="0" borderId="12" xfId="39" applyFont="1" applyFill="1" applyBorder="1" applyAlignment="1">
      <alignment horizontal="center"/>
      <protection/>
    </xf>
    <xf numFmtId="192" fontId="0" fillId="0" borderId="12" xfId="39" applyNumberFormat="1" applyFont="1" applyFill="1" applyBorder="1">
      <alignment/>
      <protection/>
    </xf>
    <xf numFmtId="0" fontId="0" fillId="0" borderId="12" xfId="39" applyFont="1" applyFill="1" applyBorder="1">
      <alignment/>
      <protection/>
    </xf>
    <xf numFmtId="0" fontId="0" fillId="0" borderId="22" xfId="39" applyFont="1" applyFill="1" applyBorder="1" applyAlignment="1">
      <alignment horizontal="left" wrapText="1"/>
      <protection/>
    </xf>
    <xf numFmtId="0" fontId="0" fillId="0" borderId="22" xfId="39" applyFont="1" applyFill="1" applyBorder="1" applyAlignment="1">
      <alignment horizontal="center"/>
      <protection/>
    </xf>
    <xf numFmtId="0" fontId="0" fillId="0" borderId="22" xfId="39" applyFont="1" applyFill="1" applyBorder="1">
      <alignment/>
      <protection/>
    </xf>
    <xf numFmtId="49" fontId="29" fillId="34" borderId="50" xfId="39" applyNumberFormat="1" applyFont="1" applyFill="1" applyBorder="1" applyAlignment="1">
      <alignment horizontal="left" vertical="center"/>
      <protection/>
    </xf>
    <xf numFmtId="0" fontId="11" fillId="0" borderId="14" xfId="39" applyFont="1" applyFill="1" applyBorder="1">
      <alignment/>
      <protection/>
    </xf>
    <xf numFmtId="0" fontId="0" fillId="0" borderId="50" xfId="39" applyFont="1" applyFill="1" applyBorder="1" applyAlignment="1">
      <alignment horizontal="left" vertical="center"/>
      <protection/>
    </xf>
    <xf numFmtId="1" fontId="0" fillId="0" borderId="50" xfId="39" applyNumberFormat="1" applyFont="1" applyBorder="1">
      <alignment/>
      <protection/>
    </xf>
    <xf numFmtId="0" fontId="9" fillId="0" borderId="0" xfId="40" applyFont="1">
      <alignment/>
      <protection/>
    </xf>
    <xf numFmtId="0" fontId="21" fillId="0" borderId="0" xfId="40" applyFont="1">
      <alignment/>
      <protection/>
    </xf>
    <xf numFmtId="0" fontId="12" fillId="0" borderId="0" xfId="40" applyFont="1">
      <alignment/>
      <protection/>
    </xf>
    <xf numFmtId="0" fontId="8" fillId="0" borderId="0" xfId="40" applyFont="1">
      <alignment/>
      <protection/>
    </xf>
    <xf numFmtId="0" fontId="22" fillId="0" borderId="0" xfId="40" applyFont="1" applyBorder="1" applyAlignment="1">
      <alignment horizontal="left"/>
      <protection/>
    </xf>
    <xf numFmtId="0" fontId="23" fillId="0" borderId="16" xfId="40" applyFont="1" applyBorder="1" applyAlignment="1">
      <alignment horizontal="center" vertical="center" textRotation="90"/>
      <protection/>
    </xf>
    <xf numFmtId="0" fontId="24" fillId="0" borderId="52" xfId="40" applyFont="1" applyFill="1" applyBorder="1" applyAlignment="1">
      <alignment horizontal="center" vertical="center"/>
      <protection/>
    </xf>
    <xf numFmtId="0" fontId="25" fillId="0" borderId="52" xfId="40" applyFont="1" applyFill="1" applyBorder="1" applyAlignment="1">
      <alignment horizontal="center" vertical="center"/>
      <protection/>
    </xf>
    <xf numFmtId="0" fontId="25" fillId="0" borderId="0" xfId="40" applyFont="1" applyFill="1" applyBorder="1" applyAlignment="1">
      <alignment horizontal="center" vertical="center"/>
      <protection/>
    </xf>
    <xf numFmtId="0" fontId="22" fillId="0" borderId="0" xfId="40" applyFont="1" applyBorder="1">
      <alignment/>
      <protection/>
    </xf>
    <xf numFmtId="0" fontId="24" fillId="0" borderId="12" xfId="40" applyFont="1" applyBorder="1" applyAlignment="1">
      <alignment horizontal="center" vertical="center" textRotation="90"/>
      <protection/>
    </xf>
    <xf numFmtId="0" fontId="26" fillId="0" borderId="31" xfId="40" applyFont="1" applyFill="1" applyBorder="1" applyAlignment="1">
      <alignment horizontal="center" vertical="center"/>
      <protection/>
    </xf>
    <xf numFmtId="0" fontId="26" fillId="0" borderId="52" xfId="40" applyFont="1" applyFill="1" applyBorder="1" applyAlignment="1">
      <alignment horizontal="center" vertical="center" wrapText="1"/>
      <protection/>
    </xf>
    <xf numFmtId="0" fontId="26" fillId="0" borderId="31" xfId="40" applyFont="1" applyFill="1" applyBorder="1" applyAlignment="1">
      <alignment horizontal="center" vertical="center" wrapText="1"/>
      <protection/>
    </xf>
    <xf numFmtId="0" fontId="26" fillId="0" borderId="0" xfId="40" applyFont="1" applyFill="1" applyBorder="1" applyAlignment="1">
      <alignment horizontal="center" vertical="center"/>
      <protection/>
    </xf>
    <xf numFmtId="0" fontId="26" fillId="0" borderId="53" xfId="40" applyFont="1" applyFill="1" applyBorder="1" applyAlignment="1">
      <alignment horizontal="center" vertical="center"/>
      <protection/>
    </xf>
    <xf numFmtId="0" fontId="26" fillId="0" borderId="0" xfId="40" applyFont="1" applyFill="1" applyBorder="1" applyAlignment="1">
      <alignment horizontal="center" vertical="center" wrapText="1"/>
      <protection/>
    </xf>
    <xf numFmtId="0" fontId="24" fillId="0" borderId="52" xfId="40" applyFont="1" applyFill="1" applyBorder="1" applyAlignment="1">
      <alignment horizontal="center" vertical="center" wrapText="1"/>
      <protection/>
    </xf>
    <xf numFmtId="0" fontId="22" fillId="0" borderId="0" xfId="40" applyFont="1" applyFill="1" applyBorder="1" applyAlignment="1">
      <alignment horizontal="left"/>
      <protection/>
    </xf>
    <xf numFmtId="0" fontId="26" fillId="0" borderId="52" xfId="40" applyFont="1" applyFill="1" applyBorder="1" applyAlignment="1">
      <alignment horizontal="center" vertical="center"/>
      <protection/>
    </xf>
    <xf numFmtId="0" fontId="27" fillId="0" borderId="0" xfId="40" applyFont="1" applyFill="1" applyBorder="1" applyAlignment="1">
      <alignment horizontal="left"/>
      <protection/>
    </xf>
    <xf numFmtId="0" fontId="26" fillId="0" borderId="16" xfId="40" applyFont="1" applyFill="1" applyBorder="1" applyAlignment="1">
      <alignment horizontal="center" vertical="center"/>
      <protection/>
    </xf>
    <xf numFmtId="0" fontId="24" fillId="0" borderId="22" xfId="40" applyFont="1" applyBorder="1" applyAlignment="1">
      <alignment horizontal="center" vertical="center" textRotation="90"/>
      <protection/>
    </xf>
    <xf numFmtId="0" fontId="24" fillId="22" borderId="16" xfId="40" applyFont="1" applyFill="1" applyBorder="1" applyAlignment="1">
      <alignment horizontal="center" vertical="center"/>
      <protection/>
    </xf>
    <xf numFmtId="0" fontId="8" fillId="0" borderId="45" xfId="40" applyFont="1" applyFill="1" applyBorder="1" applyAlignment="1">
      <alignment vertical="center" wrapText="1"/>
      <protection/>
    </xf>
    <xf numFmtId="0" fontId="8" fillId="0" borderId="48" xfId="40" applyFont="1" applyFill="1" applyBorder="1" applyAlignment="1">
      <alignment horizontal="center" vertical="center"/>
      <protection/>
    </xf>
    <xf numFmtId="0" fontId="12" fillId="36" borderId="56" xfId="40" applyFont="1" applyFill="1" applyBorder="1" applyAlignment="1">
      <alignment vertical="center"/>
      <protection/>
    </xf>
    <xf numFmtId="0" fontId="1" fillId="37" borderId="57" xfId="40" applyFont="1" applyFill="1" applyBorder="1" applyAlignment="1">
      <alignment horizontal="center" vertical="center"/>
      <protection/>
    </xf>
    <xf numFmtId="0" fontId="1" fillId="38" borderId="57" xfId="40" applyFont="1" applyFill="1" applyBorder="1" applyAlignment="1">
      <alignment horizontal="center" vertical="center"/>
      <protection/>
    </xf>
    <xf numFmtId="0" fontId="1" fillId="38" borderId="58" xfId="40" applyFont="1" applyFill="1" applyBorder="1" applyAlignment="1">
      <alignment horizontal="center" vertical="center"/>
      <protection/>
    </xf>
    <xf numFmtId="0" fontId="10" fillId="0" borderId="0" xfId="40" applyFont="1" applyFill="1" applyBorder="1" applyAlignment="1">
      <alignment horizontal="center" vertical="center"/>
      <protection/>
    </xf>
    <xf numFmtId="0" fontId="8" fillId="0" borderId="46" xfId="40" applyFont="1" applyFill="1" applyBorder="1" applyAlignment="1">
      <alignment vertical="center" wrapText="1"/>
      <protection/>
    </xf>
    <xf numFmtId="0" fontId="8" fillId="0" borderId="46" xfId="40" applyFont="1" applyFill="1" applyBorder="1" applyAlignment="1">
      <alignment horizontal="center" vertical="center"/>
      <protection/>
    </xf>
    <xf numFmtId="0" fontId="12" fillId="36" borderId="59" xfId="40" applyFont="1" applyFill="1" applyBorder="1" applyAlignment="1">
      <alignment vertical="center"/>
      <protection/>
    </xf>
    <xf numFmtId="0" fontId="10" fillId="38" borderId="50" xfId="40" applyFont="1" applyFill="1" applyBorder="1" applyAlignment="1">
      <alignment horizontal="center" vertical="center"/>
      <protection/>
    </xf>
    <xf numFmtId="0" fontId="1" fillId="37" borderId="50" xfId="40" applyFont="1" applyFill="1" applyBorder="1" applyAlignment="1">
      <alignment horizontal="center" vertical="center"/>
      <protection/>
    </xf>
    <xf numFmtId="0" fontId="1" fillId="37" borderId="60" xfId="40" applyFont="1" applyFill="1" applyBorder="1" applyAlignment="1">
      <alignment horizontal="center" vertical="center"/>
      <protection/>
    </xf>
    <xf numFmtId="0" fontId="1" fillId="0" borderId="0" xfId="40" applyFont="1" applyFill="1" applyBorder="1" applyAlignment="1">
      <alignment horizontal="center" vertical="center"/>
      <protection/>
    </xf>
    <xf numFmtId="0" fontId="52" fillId="38" borderId="50" xfId="40" applyFont="1" applyFill="1" applyBorder="1" applyAlignment="1">
      <alignment horizontal="center" vertical="center"/>
      <protection/>
    </xf>
    <xf numFmtId="0" fontId="10" fillId="38" borderId="60" xfId="40" applyFont="1" applyFill="1" applyBorder="1" applyAlignment="1">
      <alignment horizontal="center" vertical="center"/>
      <protection/>
    </xf>
    <xf numFmtId="0" fontId="8" fillId="0" borderId="46" xfId="40" applyFont="1" applyFill="1" applyBorder="1" applyAlignment="1">
      <alignment vertical="center"/>
      <protection/>
    </xf>
    <xf numFmtId="0" fontId="1" fillId="38" borderId="50" xfId="40" applyFont="1" applyFill="1" applyBorder="1" applyAlignment="1">
      <alignment horizontal="center" vertical="center"/>
      <protection/>
    </xf>
    <xf numFmtId="0" fontId="1" fillId="38" borderId="60" xfId="40" applyFont="1" applyFill="1" applyBorder="1" applyAlignment="1">
      <alignment horizontal="center" vertical="center"/>
      <protection/>
    </xf>
    <xf numFmtId="0" fontId="8" fillId="0" borderId="61" xfId="40" applyFont="1" applyFill="1" applyBorder="1" applyAlignment="1">
      <alignment vertical="center" wrapText="1"/>
      <protection/>
    </xf>
    <xf numFmtId="0" fontId="8" fillId="0" borderId="61" xfId="40" applyFont="1" applyFill="1" applyBorder="1" applyAlignment="1">
      <alignment horizontal="center" vertical="center"/>
      <protection/>
    </xf>
    <xf numFmtId="0" fontId="12" fillId="36" borderId="62" xfId="40" applyFont="1" applyFill="1" applyBorder="1" applyAlignment="1">
      <alignment vertical="center"/>
      <protection/>
    </xf>
    <xf numFmtId="0" fontId="10" fillId="38" borderId="63" xfId="40" applyFont="1" applyFill="1" applyBorder="1" applyAlignment="1">
      <alignment horizontal="center" vertical="center"/>
      <protection/>
    </xf>
    <xf numFmtId="0" fontId="1" fillId="37" borderId="63" xfId="40" applyFont="1" applyFill="1" applyBorder="1" applyAlignment="1">
      <alignment horizontal="center" vertical="center"/>
      <protection/>
    </xf>
    <xf numFmtId="0" fontId="1" fillId="37" borderId="64" xfId="40" applyFont="1" applyFill="1" applyBorder="1" applyAlignment="1">
      <alignment horizontal="center" vertical="center"/>
      <protection/>
    </xf>
    <xf numFmtId="0" fontId="10" fillId="38" borderId="50" xfId="40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0" xfId="40" applyFont="1" applyAlignment="1">
      <alignment horizontal="center"/>
      <protection/>
    </xf>
    <xf numFmtId="0" fontId="1" fillId="0" borderId="0" xfId="40" applyFont="1" applyAlignment="1">
      <alignment horizontal="left"/>
      <protection/>
    </xf>
    <xf numFmtId="0" fontId="1" fillId="37" borderId="50" xfId="40" applyFont="1" applyFill="1" applyBorder="1" applyAlignment="1">
      <alignment horizontal="center"/>
      <protection/>
    </xf>
    <xf numFmtId="0" fontId="8" fillId="0" borderId="0" xfId="40" applyFont="1" applyAlignment="1">
      <alignment horizontal="center"/>
      <protection/>
    </xf>
    <xf numFmtId="0" fontId="1" fillId="0" borderId="0" xfId="40" applyFont="1">
      <alignment/>
      <protection/>
    </xf>
    <xf numFmtId="0" fontId="1" fillId="0" borderId="0" xfId="40" applyFont="1" applyFill="1" applyBorder="1" applyAlignment="1">
      <alignment horizontal="center"/>
      <protection/>
    </xf>
    <xf numFmtId="0" fontId="8" fillId="0" borderId="0" xfId="40" applyFont="1" applyAlignment="1">
      <alignment horizontal="left"/>
      <protection/>
    </xf>
    <xf numFmtId="0" fontId="8" fillId="0" borderId="17" xfId="40" applyFont="1" applyBorder="1" applyAlignment="1">
      <alignment horizontal="center"/>
      <protection/>
    </xf>
    <xf numFmtId="0" fontId="0" fillId="0" borderId="30" xfId="0" applyFont="1" applyBorder="1" applyAlignment="1">
      <alignment/>
    </xf>
    <xf numFmtId="0" fontId="12" fillId="0" borderId="31" xfId="40" applyFont="1" applyBorder="1" applyAlignment="1">
      <alignment horizontal="center" vertical="center"/>
      <protection/>
    </xf>
    <xf numFmtId="0" fontId="8" fillId="0" borderId="21" xfId="4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32" xfId="40" applyFont="1" applyBorder="1" applyAlignment="1">
      <alignment horizontal="center" vertical="center"/>
      <protection/>
    </xf>
    <xf numFmtId="0" fontId="8" fillId="0" borderId="23" xfId="40" applyFont="1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44" xfId="40" applyFont="1" applyBorder="1" applyAlignment="1">
      <alignment horizontal="center" vertical="center"/>
      <protection/>
    </xf>
    <xf numFmtId="0" fontId="1" fillId="0" borderId="65" xfId="40" applyFont="1" applyBorder="1" applyAlignment="1">
      <alignment horizontal="center"/>
      <protection/>
    </xf>
    <xf numFmtId="0" fontId="1" fillId="0" borderId="57" xfId="40" applyFont="1" applyBorder="1" applyAlignment="1">
      <alignment horizontal="center"/>
      <protection/>
    </xf>
    <xf numFmtId="0" fontId="1" fillId="0" borderId="58" xfId="40" applyFont="1" applyBorder="1" applyAlignment="1">
      <alignment horizontal="center"/>
      <protection/>
    </xf>
    <xf numFmtId="0" fontId="1" fillId="0" borderId="66" xfId="40" applyFont="1" applyBorder="1" applyAlignment="1">
      <alignment horizontal="center"/>
      <protection/>
    </xf>
    <xf numFmtId="0" fontId="12" fillId="0" borderId="50" xfId="40" applyFont="1" applyBorder="1" applyAlignment="1">
      <alignment horizontal="center"/>
      <protection/>
    </xf>
    <xf numFmtId="0" fontId="12" fillId="0" borderId="60" xfId="40" applyFont="1" applyBorder="1" applyAlignment="1">
      <alignment horizontal="center"/>
      <protection/>
    </xf>
    <xf numFmtId="0" fontId="1" fillId="0" borderId="67" xfId="40" applyFont="1" applyBorder="1" applyAlignment="1">
      <alignment horizontal="center"/>
      <protection/>
    </xf>
    <xf numFmtId="0" fontId="12" fillId="0" borderId="63" xfId="40" applyFont="1" applyBorder="1" applyAlignment="1">
      <alignment horizontal="center"/>
      <protection/>
    </xf>
    <xf numFmtId="0" fontId="12" fillId="0" borderId="64" xfId="4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AutoFormat-Optionen 3 2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L319 12MY LE OXO Chart  v1" xfId="60"/>
    <cellStyle name="Normal_Series Lineup (WSD) (2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124</xdr:row>
      <xdr:rowOff>0</xdr:rowOff>
    </xdr:from>
    <xdr:to>
      <xdr:col>1</xdr:col>
      <xdr:colOff>609600</xdr:colOff>
      <xdr:row>124</xdr:row>
      <xdr:rowOff>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5324475" y="27146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1</xdr:col>
      <xdr:colOff>123825</xdr:colOff>
      <xdr:row>122</xdr:row>
      <xdr:rowOff>0</xdr:rowOff>
    </xdr:from>
    <xdr:to>
      <xdr:col>1</xdr:col>
      <xdr:colOff>609600</xdr:colOff>
      <xdr:row>122</xdr:row>
      <xdr:rowOff>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5324475" y="2682240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Standard feature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= Option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= Part of Option Pack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= Accessory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Lifetime requirement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Territory requirement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Job 2 introduction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items%20to%20potentially%20include%20in%20OX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ssets.landroverhub.hub.tagworldwide.com/assets/Ford-PAG/LR%20Global%20Marketing/Discovery%203%20and%20LR3/10MY/Product%20Info/OXO%20and%20Specs/L319%2010MY%20OXO%20v10%20-%206mkt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nd%20Rover%20UK%20Product%20Team\11MY\Price%20Lists\Discovery%204\Land%20Rover%20UK%20Product%20Team\10MY\Technical\items%20to%20potentially%20include%20in%20OX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wells10\LOCALS~1\Temp\items%20to%20potentially%20include%20in%20OX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10MY Change Log"/>
      <sheetName val="Notes"/>
      <sheetName val="NAS"/>
      <sheetName val="UK"/>
      <sheetName val="Germany"/>
      <sheetName val="Spain"/>
      <sheetName val="Switzerland"/>
      <sheetName val="Russia"/>
      <sheetName val="Gulf"/>
      <sheetName val="Australia"/>
      <sheetName val="Japan"/>
      <sheetName val="China"/>
      <sheetName val="L319 10MY OXO v10 - 6mkt DRAFT"/>
    </sheetNames>
    <definedNames>
      <definedName name="V8HSE"/>
      <definedName name="V8SC"/>
      <definedName name="V8Vogu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tems to maybe include in OXO"/>
      <sheetName val="MP1 Spe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85" zoomScaleNormal="85" zoomScalePageLayoutView="0" workbookViewId="0" topLeftCell="A1">
      <selection activeCell="H18" sqref="H18"/>
    </sheetView>
  </sheetViews>
  <sheetFormatPr defaultColWidth="9.140625" defaultRowHeight="12.75"/>
  <cols>
    <col min="2" max="2" width="35.7109375" style="0" customWidth="1"/>
    <col min="3" max="3" width="15.00390625" style="0" bestFit="1" customWidth="1"/>
    <col min="6" max="6" width="34.28125" style="0" customWidth="1"/>
    <col min="8" max="8" width="7.7109375" style="0" customWidth="1"/>
    <col min="13" max="13" width="19.00390625" style="0" customWidth="1"/>
    <col min="14" max="14" width="19.8515625" style="0" customWidth="1"/>
  </cols>
  <sheetData>
    <row r="1" spans="1:14" ht="20.25">
      <c r="A1" s="65" t="s">
        <v>58</v>
      </c>
      <c r="B1" s="205" t="s">
        <v>58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8"/>
    </row>
    <row r="2" spans="1:14" ht="13.5" thickBot="1">
      <c r="A2" s="69"/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0"/>
      <c r="N2" s="72"/>
    </row>
    <row r="3" spans="1:14" ht="18.75" thickTop="1">
      <c r="A3" s="73"/>
      <c r="B3" s="220" t="s">
        <v>58</v>
      </c>
      <c r="C3" s="74"/>
      <c r="D3" s="74"/>
      <c r="E3" s="75"/>
      <c r="F3" s="75"/>
      <c r="G3" s="75"/>
      <c r="H3" s="76"/>
      <c r="I3" s="71"/>
      <c r="J3" s="71"/>
      <c r="K3" s="71"/>
      <c r="L3" s="71"/>
      <c r="M3" s="70"/>
      <c r="N3" s="72"/>
    </row>
    <row r="4" spans="1:14" ht="18">
      <c r="A4" s="73"/>
      <c r="B4" s="77" t="s">
        <v>398</v>
      </c>
      <c r="C4" s="78"/>
      <c r="D4" s="78"/>
      <c r="E4" s="79"/>
      <c r="F4" s="79"/>
      <c r="G4" s="80"/>
      <c r="H4" s="81"/>
      <c r="I4" s="71"/>
      <c r="J4" s="71"/>
      <c r="K4" s="71"/>
      <c r="L4" s="71"/>
      <c r="M4" s="70"/>
      <c r="N4" s="72"/>
    </row>
    <row r="5" spans="1:14" ht="18">
      <c r="A5" s="73"/>
      <c r="B5" s="82"/>
      <c r="C5" s="70"/>
      <c r="D5" s="83"/>
      <c r="E5" s="80"/>
      <c r="F5" s="80"/>
      <c r="G5" s="80"/>
      <c r="H5" s="81"/>
      <c r="I5" s="71"/>
      <c r="J5" s="71"/>
      <c r="K5" s="71"/>
      <c r="L5" s="71"/>
      <c r="M5" s="70"/>
      <c r="N5" s="72"/>
    </row>
    <row r="6" spans="1:14" ht="18">
      <c r="A6" s="73"/>
      <c r="B6" s="82" t="s">
        <v>87</v>
      </c>
      <c r="C6" s="204">
        <v>2012</v>
      </c>
      <c r="D6" s="83"/>
      <c r="E6" s="80"/>
      <c r="F6" s="80"/>
      <c r="G6" s="80"/>
      <c r="H6" s="81"/>
      <c r="I6" s="71"/>
      <c r="J6" s="71"/>
      <c r="K6" s="71"/>
      <c r="L6" s="71"/>
      <c r="M6" s="70"/>
      <c r="N6" s="72"/>
    </row>
    <row r="7" spans="1:14" ht="18">
      <c r="A7" s="73"/>
      <c r="B7" s="82" t="s">
        <v>88</v>
      </c>
      <c r="C7" s="204">
        <v>1</v>
      </c>
      <c r="D7" s="83"/>
      <c r="E7" s="80"/>
      <c r="F7" s="80"/>
      <c r="G7" s="80"/>
      <c r="H7" s="81"/>
      <c r="I7" s="71"/>
      <c r="J7" s="71"/>
      <c r="K7" s="71"/>
      <c r="L7" s="71"/>
      <c r="M7" s="70"/>
      <c r="N7" s="72"/>
    </row>
    <row r="8" spans="1:14" ht="18">
      <c r="A8" s="73"/>
      <c r="B8" s="82" t="s">
        <v>89</v>
      </c>
      <c r="C8" s="204" t="s">
        <v>246</v>
      </c>
      <c r="D8" s="71"/>
      <c r="E8" s="71"/>
      <c r="F8" s="71"/>
      <c r="G8" s="71"/>
      <c r="H8" s="84"/>
      <c r="I8" s="71"/>
      <c r="J8" s="71"/>
      <c r="K8" s="71"/>
      <c r="L8" s="71"/>
      <c r="M8" s="70"/>
      <c r="N8" s="72"/>
    </row>
    <row r="9" spans="1:14" ht="18">
      <c r="A9" s="73"/>
      <c r="B9" s="279" t="s">
        <v>399</v>
      </c>
      <c r="C9" s="280" t="s">
        <v>400</v>
      </c>
      <c r="D9" s="281" t="s">
        <v>401</v>
      </c>
      <c r="E9" s="282"/>
      <c r="F9" s="282"/>
      <c r="G9" s="71"/>
      <c r="H9" s="84"/>
      <c r="I9" s="71"/>
      <c r="J9" s="71"/>
      <c r="K9" s="71"/>
      <c r="L9" s="71"/>
      <c r="M9" s="70"/>
      <c r="N9" s="72"/>
    </row>
    <row r="10" spans="1:14" ht="18.75" thickBot="1">
      <c r="A10" s="73"/>
      <c r="B10" s="283" t="s">
        <v>397</v>
      </c>
      <c r="C10" s="284" t="s">
        <v>402</v>
      </c>
      <c r="D10" s="285"/>
      <c r="E10" s="285"/>
      <c r="F10" s="285"/>
      <c r="G10" s="285"/>
      <c r="H10" s="85"/>
      <c r="I10" s="71"/>
      <c r="J10" s="71"/>
      <c r="K10" s="71"/>
      <c r="L10" s="71"/>
      <c r="M10" s="70"/>
      <c r="N10" s="72"/>
    </row>
    <row r="11" spans="1:14" ht="13.5" thickTop="1">
      <c r="A11" s="69"/>
      <c r="B11" s="86"/>
      <c r="C11" s="86"/>
      <c r="D11" s="86"/>
      <c r="E11" s="86"/>
      <c r="F11" s="86"/>
      <c r="G11" s="86"/>
      <c r="H11" s="86"/>
      <c r="I11" s="86"/>
      <c r="J11" s="86"/>
      <c r="K11" s="71"/>
      <c r="L11" s="71"/>
      <c r="M11" s="70"/>
      <c r="N11" s="72"/>
    </row>
    <row r="12" spans="1:14" ht="12.75">
      <c r="A12" s="69"/>
      <c r="B12" s="70"/>
      <c r="C12" s="70"/>
      <c r="D12" s="70"/>
      <c r="E12" s="70"/>
      <c r="F12" s="70"/>
      <c r="G12" s="86"/>
      <c r="H12" s="86"/>
      <c r="I12" s="86"/>
      <c r="J12" s="86"/>
      <c r="K12" s="71"/>
      <c r="L12" s="71"/>
      <c r="M12" s="70"/>
      <c r="N12" s="72"/>
    </row>
    <row r="13" spans="1:14" ht="12.75">
      <c r="A13" s="69"/>
      <c r="B13" s="70"/>
      <c r="C13" s="70"/>
      <c r="D13" s="70"/>
      <c r="E13" s="70"/>
      <c r="F13" s="70"/>
      <c r="G13" s="86"/>
      <c r="H13" s="86"/>
      <c r="I13" s="86"/>
      <c r="J13" s="86"/>
      <c r="K13" s="71"/>
      <c r="L13" s="71"/>
      <c r="M13" s="70"/>
      <c r="N13" s="72"/>
    </row>
    <row r="14" spans="1:14" ht="12.75">
      <c r="A14" s="69"/>
      <c r="B14" s="87"/>
      <c r="C14" s="88"/>
      <c r="D14" s="88"/>
      <c r="E14" s="88"/>
      <c r="F14" s="89"/>
      <c r="G14" s="86"/>
      <c r="H14" s="86"/>
      <c r="I14" s="86"/>
      <c r="J14" s="86"/>
      <c r="K14" s="71"/>
      <c r="L14" s="71"/>
      <c r="M14" s="70"/>
      <c r="N14" s="72"/>
    </row>
    <row r="15" spans="1:14" ht="12.75">
      <c r="A15" s="69"/>
      <c r="B15" s="90" t="s">
        <v>90</v>
      </c>
      <c r="C15" s="86"/>
      <c r="D15" s="86"/>
      <c r="E15" s="86"/>
      <c r="F15" s="91"/>
      <c r="G15" s="86"/>
      <c r="H15" s="86"/>
      <c r="I15" s="86"/>
      <c r="J15" s="86"/>
      <c r="K15" s="71"/>
      <c r="L15" s="71"/>
      <c r="M15" s="70"/>
      <c r="N15" s="72"/>
    </row>
    <row r="16" spans="1:14" ht="12.75">
      <c r="A16" s="69"/>
      <c r="B16" s="13" t="s">
        <v>91</v>
      </c>
      <c r="C16" s="86" t="s">
        <v>92</v>
      </c>
      <c r="D16" s="86"/>
      <c r="E16" s="86"/>
      <c r="F16" s="91"/>
      <c r="G16" s="86"/>
      <c r="H16" s="86"/>
      <c r="I16" s="86"/>
      <c r="J16" s="86"/>
      <c r="K16" s="71"/>
      <c r="L16" s="71"/>
      <c r="M16" s="70"/>
      <c r="N16" s="72"/>
    </row>
    <row r="17" spans="1:14" ht="12.75">
      <c r="A17" s="69"/>
      <c r="B17" s="13" t="s">
        <v>44</v>
      </c>
      <c r="C17" s="86" t="s">
        <v>93</v>
      </c>
      <c r="D17" s="86"/>
      <c r="E17" s="86"/>
      <c r="F17" s="91"/>
      <c r="G17" s="86"/>
      <c r="H17" s="86"/>
      <c r="I17" s="86"/>
      <c r="J17" s="86"/>
      <c r="K17" s="71"/>
      <c r="L17" s="71"/>
      <c r="M17" s="70"/>
      <c r="N17" s="72"/>
    </row>
    <row r="18" spans="1:14" ht="12.75">
      <c r="A18" s="69"/>
      <c r="B18" s="92" t="s">
        <v>43</v>
      </c>
      <c r="C18" s="86" t="s">
        <v>94</v>
      </c>
      <c r="D18" s="86"/>
      <c r="E18" s="86"/>
      <c r="F18" s="91"/>
      <c r="G18" s="86"/>
      <c r="H18" s="86"/>
      <c r="I18" s="86"/>
      <c r="J18" s="86"/>
      <c r="K18" s="71"/>
      <c r="L18" s="71"/>
      <c r="M18" s="70"/>
      <c r="N18" s="72"/>
    </row>
    <row r="19" spans="1:14" ht="12.75">
      <c r="A19" s="69"/>
      <c r="B19" s="13" t="s">
        <v>47</v>
      </c>
      <c r="C19" s="86" t="s">
        <v>95</v>
      </c>
      <c r="D19" s="86"/>
      <c r="E19" s="86"/>
      <c r="F19" s="91"/>
      <c r="G19" s="86"/>
      <c r="H19" s="86"/>
      <c r="I19" s="86"/>
      <c r="J19" s="86"/>
      <c r="K19" s="71"/>
      <c r="L19" s="71"/>
      <c r="M19" s="70"/>
      <c r="N19" s="72"/>
    </row>
    <row r="20" spans="1:14" ht="12.75">
      <c r="A20" s="69"/>
      <c r="B20" s="13"/>
      <c r="C20" s="86"/>
      <c r="D20" s="86"/>
      <c r="E20" s="86"/>
      <c r="F20" s="91"/>
      <c r="G20" s="86"/>
      <c r="H20" s="86"/>
      <c r="I20" s="86"/>
      <c r="J20" s="86"/>
      <c r="K20" s="71"/>
      <c r="L20" s="71"/>
      <c r="M20" s="70"/>
      <c r="N20" s="72"/>
    </row>
    <row r="21" spans="1:14" ht="12.75">
      <c r="A21" s="69"/>
      <c r="B21" s="12"/>
      <c r="C21" s="93"/>
      <c r="D21" s="93"/>
      <c r="E21" s="93"/>
      <c r="F21" s="94"/>
      <c r="G21" s="86"/>
      <c r="H21" s="86"/>
      <c r="I21" s="86"/>
      <c r="J21" s="86"/>
      <c r="K21" s="71"/>
      <c r="L21" s="71"/>
      <c r="M21" s="70"/>
      <c r="N21" s="72"/>
    </row>
    <row r="22" spans="1:14" ht="12.75">
      <c r="A22" s="69"/>
      <c r="B22" s="95"/>
      <c r="C22" s="86"/>
      <c r="D22" s="86"/>
      <c r="E22" s="86"/>
      <c r="F22" s="86"/>
      <c r="G22" s="86"/>
      <c r="H22" s="86"/>
      <c r="I22" s="86"/>
      <c r="J22" s="86"/>
      <c r="K22" s="71"/>
      <c r="L22" s="71"/>
      <c r="M22" s="70"/>
      <c r="N22" s="72"/>
    </row>
    <row r="23" spans="1:14" ht="12.75">
      <c r="A23" s="69"/>
      <c r="B23" s="96"/>
      <c r="C23" s="86"/>
      <c r="D23" s="86"/>
      <c r="E23" s="86"/>
      <c r="F23" s="86"/>
      <c r="G23" s="86"/>
      <c r="H23" s="86"/>
      <c r="I23" s="86"/>
      <c r="J23" s="86"/>
      <c r="K23" s="71"/>
      <c r="L23" s="71"/>
      <c r="M23" s="70"/>
      <c r="N23" s="72"/>
    </row>
    <row r="24" spans="1:14" ht="15">
      <c r="A24" s="69"/>
      <c r="B24" s="97" t="s">
        <v>197</v>
      </c>
      <c r="C24" s="98"/>
      <c r="D24" s="98"/>
      <c r="E24" s="98"/>
      <c r="F24" s="99"/>
      <c r="G24" s="17"/>
      <c r="H24" s="17"/>
      <c r="I24" s="17"/>
      <c r="J24" s="17"/>
      <c r="K24" s="18"/>
      <c r="L24" s="18"/>
      <c r="M24" s="10"/>
      <c r="N24" s="100"/>
    </row>
    <row r="25" spans="1:14" ht="12.75">
      <c r="A25" s="69"/>
      <c r="B25" s="207" t="s">
        <v>403</v>
      </c>
      <c r="C25" s="101" t="s">
        <v>285</v>
      </c>
      <c r="D25" s="101"/>
      <c r="E25" s="101"/>
      <c r="F25" s="208"/>
      <c r="G25" s="17"/>
      <c r="H25" s="17"/>
      <c r="I25" s="17"/>
      <c r="J25" s="17"/>
      <c r="K25" s="18"/>
      <c r="L25" s="18"/>
      <c r="M25" s="10"/>
      <c r="N25" s="100"/>
    </row>
    <row r="26" spans="1:14" ht="12.75">
      <c r="A26" s="69"/>
      <c r="B26" s="207"/>
      <c r="C26" s="101"/>
      <c r="D26" s="101"/>
      <c r="E26" s="101"/>
      <c r="F26" s="208"/>
      <c r="G26" s="17"/>
      <c r="H26" s="17"/>
      <c r="I26" s="17"/>
      <c r="J26" s="17"/>
      <c r="K26" s="18"/>
      <c r="L26" s="18"/>
      <c r="M26" s="10"/>
      <c r="N26" s="100"/>
    </row>
    <row r="27" spans="1:14" ht="12.75">
      <c r="A27" s="69"/>
      <c r="B27" s="207"/>
      <c r="C27" s="177"/>
      <c r="D27" s="101"/>
      <c r="E27" s="101"/>
      <c r="F27" s="208"/>
      <c r="G27" s="17"/>
      <c r="H27" s="17"/>
      <c r="I27" s="17"/>
      <c r="J27" s="17"/>
      <c r="K27" s="18"/>
      <c r="L27" s="18"/>
      <c r="M27" s="10"/>
      <c r="N27" s="100"/>
    </row>
    <row r="28" spans="1:14" ht="12.75">
      <c r="A28" s="69"/>
      <c r="B28" s="209"/>
      <c r="C28" s="119"/>
      <c r="D28" s="119"/>
      <c r="E28" s="119"/>
      <c r="F28" s="120"/>
      <c r="G28" s="17"/>
      <c r="H28" s="17"/>
      <c r="I28" s="17"/>
      <c r="J28" s="17"/>
      <c r="K28" s="18"/>
      <c r="L28" s="18"/>
      <c r="M28" s="10"/>
      <c r="N28" s="100"/>
    </row>
    <row r="29" spans="1:14" ht="12.75">
      <c r="A29" s="69"/>
      <c r="B29" s="130"/>
      <c r="C29" s="177"/>
      <c r="D29" s="101"/>
      <c r="E29" s="101"/>
      <c r="F29" s="208"/>
      <c r="G29" s="17"/>
      <c r="H29" s="17"/>
      <c r="I29" s="17"/>
      <c r="J29" s="17"/>
      <c r="K29" s="18"/>
      <c r="L29" s="18"/>
      <c r="M29" s="10"/>
      <c r="N29" s="100"/>
    </row>
    <row r="30" spans="1:14" ht="12.75">
      <c r="A30" s="69"/>
      <c r="B30" s="130"/>
      <c r="C30" s="101"/>
      <c r="D30" s="101"/>
      <c r="E30" s="101"/>
      <c r="F30" s="208"/>
      <c r="G30" s="17"/>
      <c r="H30" s="17"/>
      <c r="I30" s="17"/>
      <c r="J30" s="17"/>
      <c r="K30" s="18"/>
      <c r="L30" s="18"/>
      <c r="M30" s="10"/>
      <c r="N30" s="100"/>
    </row>
    <row r="31" spans="1:14" ht="12.75" customHeight="1">
      <c r="A31" s="69"/>
      <c r="B31" s="130"/>
      <c r="C31" s="11"/>
      <c r="D31" s="101"/>
      <c r="E31" s="101"/>
      <c r="F31" s="208"/>
      <c r="G31" s="17"/>
      <c r="H31" s="17"/>
      <c r="I31" s="17"/>
      <c r="J31" s="17"/>
      <c r="K31" s="18"/>
      <c r="L31" s="18"/>
      <c r="M31" s="10"/>
      <c r="N31" s="100"/>
    </row>
    <row r="32" spans="1:14" ht="12.75">
      <c r="A32" s="69"/>
      <c r="B32" s="110"/>
      <c r="C32" s="109"/>
      <c r="D32" s="95"/>
      <c r="E32" s="95"/>
      <c r="F32" s="210"/>
      <c r="G32" s="86"/>
      <c r="H32" s="86"/>
      <c r="I32" s="86"/>
      <c r="J32" s="86"/>
      <c r="K32" s="71"/>
      <c r="L32" s="71"/>
      <c r="M32" s="70"/>
      <c r="N32" s="72"/>
    </row>
    <row r="33" spans="1:14" ht="12.75">
      <c r="A33" s="69"/>
      <c r="B33" s="110"/>
      <c r="C33" s="109"/>
      <c r="D33" s="95"/>
      <c r="E33" s="95"/>
      <c r="F33" s="210"/>
      <c r="G33" s="86"/>
      <c r="H33" s="86"/>
      <c r="I33" s="86"/>
      <c r="J33" s="86"/>
      <c r="K33" s="71"/>
      <c r="L33" s="71"/>
      <c r="M33" s="70"/>
      <c r="N33" s="72"/>
    </row>
    <row r="34" spans="1:14" ht="12.75">
      <c r="A34" s="69"/>
      <c r="B34" s="114"/>
      <c r="C34" s="95"/>
      <c r="D34" s="95"/>
      <c r="E34" s="95"/>
      <c r="F34" s="210"/>
      <c r="G34" s="86"/>
      <c r="H34" s="86"/>
      <c r="I34" s="86"/>
      <c r="J34" s="86"/>
      <c r="K34" s="71"/>
      <c r="L34" s="71"/>
      <c r="M34" s="70"/>
      <c r="N34" s="72"/>
    </row>
    <row r="35" spans="1:14" ht="12" customHeight="1">
      <c r="A35" s="69"/>
      <c r="B35" s="130"/>
      <c r="C35" s="261"/>
      <c r="F35" s="262"/>
      <c r="G35" s="86"/>
      <c r="H35" s="86"/>
      <c r="I35" s="86"/>
      <c r="J35" s="86"/>
      <c r="K35" s="71"/>
      <c r="L35" s="71"/>
      <c r="M35" s="70"/>
      <c r="N35" s="72"/>
    </row>
    <row r="36" spans="1:14" ht="15.75" customHeight="1">
      <c r="A36" s="69"/>
      <c r="B36" s="115"/>
      <c r="C36" s="277"/>
      <c r="D36" s="278"/>
      <c r="E36" s="267"/>
      <c r="F36" s="268"/>
      <c r="G36" s="86"/>
      <c r="H36" s="86"/>
      <c r="I36" s="86"/>
      <c r="J36" s="86"/>
      <c r="K36" s="71"/>
      <c r="L36" s="71"/>
      <c r="M36" s="70"/>
      <c r="N36" s="72"/>
    </row>
    <row r="37" spans="1:14" ht="12.75">
      <c r="A37" s="69"/>
      <c r="B37" s="115"/>
      <c r="C37" s="274"/>
      <c r="D37" s="275"/>
      <c r="E37" s="275"/>
      <c r="F37" s="276"/>
      <c r="G37" s="86"/>
      <c r="H37" s="86"/>
      <c r="I37" s="86"/>
      <c r="J37" s="86"/>
      <c r="K37" s="71"/>
      <c r="L37" s="71"/>
      <c r="M37" s="70"/>
      <c r="N37" s="72"/>
    </row>
    <row r="38" spans="1:14" ht="12.75">
      <c r="A38" s="69"/>
      <c r="B38" s="116" t="s">
        <v>58</v>
      </c>
      <c r="C38" s="269"/>
      <c r="D38" s="269"/>
      <c r="E38" s="269"/>
      <c r="F38" s="270"/>
      <c r="G38" s="86"/>
      <c r="H38" s="86"/>
      <c r="I38" s="86"/>
      <c r="J38" s="86"/>
      <c r="K38" s="71"/>
      <c r="L38" s="71"/>
      <c r="M38" s="70"/>
      <c r="N38" s="72"/>
    </row>
    <row r="39" spans="1:14" ht="12.75">
      <c r="A39" s="69"/>
      <c r="B39" s="70"/>
      <c r="C39" s="70"/>
      <c r="D39" s="70"/>
      <c r="E39" s="70"/>
      <c r="F39" s="70"/>
      <c r="G39" s="70"/>
      <c r="H39" s="70"/>
      <c r="I39" s="70"/>
      <c r="J39" s="86"/>
      <c r="K39" s="71"/>
      <c r="L39" s="71"/>
      <c r="M39" s="70"/>
      <c r="N39" s="72"/>
    </row>
    <row r="40" spans="1:14" ht="12.75">
      <c r="A40" s="69"/>
      <c r="B40" s="70"/>
      <c r="C40" s="70"/>
      <c r="D40" s="70"/>
      <c r="E40" s="70"/>
      <c r="F40" s="70"/>
      <c r="G40" s="70"/>
      <c r="H40" s="70"/>
      <c r="I40" s="70"/>
      <c r="J40" s="86"/>
      <c r="K40" s="71"/>
      <c r="L40" s="71"/>
      <c r="M40" s="70"/>
      <c r="N40" s="72"/>
    </row>
    <row r="41" spans="1:14" ht="12.75">
      <c r="A41" s="69"/>
      <c r="B41" s="70"/>
      <c r="C41" s="70"/>
      <c r="D41" s="70"/>
      <c r="E41" s="70"/>
      <c r="F41" s="70"/>
      <c r="G41" s="70"/>
      <c r="H41" s="70"/>
      <c r="I41" s="70"/>
      <c r="J41" s="86"/>
      <c r="K41" s="71"/>
      <c r="L41" s="71"/>
      <c r="M41" s="70"/>
      <c r="N41" s="72"/>
    </row>
    <row r="42" spans="1:14" ht="12.75">
      <c r="A42" s="69"/>
      <c r="B42" s="70"/>
      <c r="C42" s="70"/>
      <c r="D42" s="70"/>
      <c r="E42" s="70"/>
      <c r="F42" s="70"/>
      <c r="G42" s="70"/>
      <c r="H42" s="70"/>
      <c r="I42" s="70"/>
      <c r="J42" s="86"/>
      <c r="K42" s="71"/>
      <c r="L42" s="71"/>
      <c r="M42" s="70"/>
      <c r="N42" s="72"/>
    </row>
    <row r="43" spans="1:14" ht="12.75">
      <c r="A43" s="69"/>
      <c r="B43" s="70"/>
      <c r="C43" s="70"/>
      <c r="D43" s="70"/>
      <c r="E43" s="70"/>
      <c r="F43" s="70"/>
      <c r="G43" s="70"/>
      <c r="H43" s="70"/>
      <c r="I43" s="70"/>
      <c r="J43" s="86"/>
      <c r="K43" s="71"/>
      <c r="L43" s="71"/>
      <c r="M43" s="70"/>
      <c r="N43" s="72"/>
    </row>
    <row r="44" spans="1:14" ht="13.5" thickBo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4"/>
      <c r="L44" s="104"/>
      <c r="M44" s="105"/>
      <c r="N44" s="106"/>
    </row>
    <row r="45" spans="1:12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23"/>
      <c r="L45" s="23"/>
    </row>
    <row r="46" spans="1:12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23"/>
      <c r="L46" s="23"/>
    </row>
    <row r="47" spans="1:12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23"/>
      <c r="L47" s="23"/>
    </row>
    <row r="48" spans="1:12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23"/>
      <c r="L48" s="23"/>
    </row>
    <row r="49" spans="1:12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23"/>
      <c r="L49" s="23"/>
    </row>
    <row r="50" spans="1:12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23"/>
      <c r="L50" s="23"/>
    </row>
    <row r="51" spans="1:12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23"/>
      <c r="L51" s="23"/>
    </row>
    <row r="52" spans="1:12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</sheetData>
  <sheetProtection/>
  <mergeCells count="2">
    <mergeCell ref="C37:F37"/>
    <mergeCell ref="C36:D36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9"/>
  <sheetViews>
    <sheetView showGridLines="0" zoomScale="86" zoomScaleNormal="86" zoomScalePageLayoutView="0" workbookViewId="0" topLeftCell="A1">
      <selection activeCell="J19" sqref="J19"/>
    </sheetView>
  </sheetViews>
  <sheetFormatPr defaultColWidth="9.140625" defaultRowHeight="12.75"/>
  <cols>
    <col min="1" max="1" width="36.421875" style="0" customWidth="1"/>
    <col min="2" max="3" width="10.140625" style="23" customWidth="1"/>
    <col min="4" max="5" width="10.140625" style="0" customWidth="1"/>
    <col min="6" max="6" width="11.7109375" style="0" customWidth="1"/>
    <col min="7" max="7" width="10.57421875" style="24" hidden="1" customWidth="1"/>
    <col min="8" max="8" width="10.57421875" style="24" customWidth="1"/>
    <col min="9" max="9" width="13.7109375" style="0" customWidth="1"/>
    <col min="10" max="10" width="10.140625" style="24" customWidth="1"/>
    <col min="11" max="11" width="3.140625" style="0" customWidth="1"/>
    <col min="12" max="12" width="9.140625" style="0" hidden="1" customWidth="1"/>
    <col min="14" max="14" width="7.00390625" style="0" customWidth="1"/>
    <col min="15" max="15" width="11.140625" style="0" customWidth="1"/>
    <col min="16" max="16" width="10.8515625" style="0" customWidth="1"/>
    <col min="17" max="17" width="10.140625" style="0" bestFit="1" customWidth="1"/>
    <col min="18" max="19" width="10.140625" style="0" hidden="1" customWidth="1"/>
  </cols>
  <sheetData>
    <row r="1" spans="1:19" ht="31.5" customHeight="1">
      <c r="A1" s="54" t="str">
        <f>'Cover Sheet'!B4</f>
        <v>Discovery 4 13MY - UK Pricing and Order Guide version 1 - 22nd October 2012</v>
      </c>
      <c r="B1" s="21"/>
      <c r="C1" s="21"/>
      <c r="D1" s="19"/>
      <c r="E1" s="19"/>
      <c r="F1" s="19"/>
      <c r="G1" s="22"/>
      <c r="H1" s="22"/>
      <c r="I1" s="19"/>
      <c r="J1" s="22"/>
      <c r="K1" s="19"/>
      <c r="L1" s="19"/>
      <c r="M1" s="19"/>
      <c r="N1" s="19"/>
      <c r="O1" s="19"/>
      <c r="P1" s="19"/>
      <c r="Q1" s="19"/>
      <c r="R1" s="19"/>
      <c r="S1" s="19" t="s">
        <v>81</v>
      </c>
    </row>
    <row r="2" ht="13.5" thickBot="1"/>
    <row r="3" spans="1:19" ht="12.75">
      <c r="A3" s="31"/>
      <c r="B3" s="32" t="s">
        <v>71</v>
      </c>
      <c r="C3" s="34" t="s">
        <v>72</v>
      </c>
      <c r="D3" s="55" t="s">
        <v>63</v>
      </c>
      <c r="E3" s="34" t="s">
        <v>75</v>
      </c>
      <c r="F3" s="55" t="s">
        <v>64</v>
      </c>
      <c r="G3" s="35" t="s">
        <v>65</v>
      </c>
      <c r="H3" s="35" t="s">
        <v>82</v>
      </c>
      <c r="I3" s="34" t="s">
        <v>254</v>
      </c>
      <c r="J3" s="36" t="s">
        <v>73</v>
      </c>
      <c r="M3" s="33" t="s">
        <v>249</v>
      </c>
      <c r="N3" s="34" t="s">
        <v>309</v>
      </c>
      <c r="O3" s="55" t="s">
        <v>249</v>
      </c>
      <c r="P3" s="49" t="s">
        <v>74</v>
      </c>
      <c r="R3" s="33" t="s">
        <v>66</v>
      </c>
      <c r="S3" s="49" t="s">
        <v>67</v>
      </c>
    </row>
    <row r="4" spans="1:19" ht="12.75">
      <c r="A4" s="37"/>
      <c r="B4" s="38" t="s">
        <v>76</v>
      </c>
      <c r="C4" s="40" t="s">
        <v>76</v>
      </c>
      <c r="D4" s="56" t="s">
        <v>68</v>
      </c>
      <c r="E4" s="40" t="s">
        <v>79</v>
      </c>
      <c r="F4" s="228">
        <v>0.2</v>
      </c>
      <c r="G4" s="41" t="s">
        <v>69</v>
      </c>
      <c r="H4" s="41" t="s">
        <v>68</v>
      </c>
      <c r="I4" s="40" t="s">
        <v>255</v>
      </c>
      <c r="J4" s="42" t="s">
        <v>77</v>
      </c>
      <c r="M4" s="39" t="s">
        <v>250</v>
      </c>
      <c r="N4" s="40"/>
      <c r="O4" s="56" t="s">
        <v>251</v>
      </c>
      <c r="P4" s="50" t="s">
        <v>78</v>
      </c>
      <c r="R4" s="52" t="s">
        <v>70</v>
      </c>
      <c r="S4" s="50" t="s">
        <v>68</v>
      </c>
    </row>
    <row r="5" spans="1:19" ht="12.75">
      <c r="A5" s="37"/>
      <c r="B5" s="38"/>
      <c r="C5" s="40"/>
      <c r="D5" s="56"/>
      <c r="E5" s="40"/>
      <c r="F5" s="56"/>
      <c r="G5" s="41"/>
      <c r="H5" s="41"/>
      <c r="I5" s="40" t="s">
        <v>256</v>
      </c>
      <c r="J5" s="42"/>
      <c r="M5" s="39" t="s">
        <v>252</v>
      </c>
      <c r="N5" s="40"/>
      <c r="O5" s="56" t="s">
        <v>253</v>
      </c>
      <c r="P5" s="50" t="s">
        <v>80</v>
      </c>
      <c r="R5" s="53">
        <v>0.05</v>
      </c>
      <c r="S5" s="50"/>
    </row>
    <row r="6" spans="1:19" ht="13.5" thickBot="1">
      <c r="A6" s="43"/>
      <c r="B6" s="44"/>
      <c r="C6" s="46"/>
      <c r="D6" s="57"/>
      <c r="E6" s="46"/>
      <c r="F6" s="57"/>
      <c r="G6" s="47"/>
      <c r="H6" s="47"/>
      <c r="I6" s="46" t="s">
        <v>80</v>
      </c>
      <c r="J6" s="48"/>
      <c r="M6" s="45"/>
      <c r="N6" s="46"/>
      <c r="O6" s="57" t="s">
        <v>312</v>
      </c>
      <c r="P6" s="51"/>
      <c r="R6" s="45"/>
      <c r="S6" s="51"/>
    </row>
    <row r="7" spans="1:19" ht="12.75">
      <c r="A7" s="30" t="s">
        <v>291</v>
      </c>
      <c r="B7" s="117"/>
      <c r="C7" s="108"/>
      <c r="D7" s="27"/>
      <c r="E7" s="59"/>
      <c r="F7" s="59"/>
      <c r="G7" s="27"/>
      <c r="H7" s="27"/>
      <c r="I7" s="218"/>
      <c r="J7" s="118"/>
      <c r="K7" s="2"/>
      <c r="L7" s="2"/>
      <c r="M7" s="60"/>
      <c r="N7" s="218"/>
      <c r="O7" s="11"/>
      <c r="P7" s="61"/>
      <c r="Q7" s="2"/>
      <c r="R7" s="60"/>
      <c r="S7" s="61"/>
    </row>
    <row r="8" spans="1:19" ht="12.75">
      <c r="A8" s="25" t="s">
        <v>259</v>
      </c>
      <c r="B8" s="64" t="s">
        <v>372</v>
      </c>
      <c r="C8" s="13" t="s">
        <v>292</v>
      </c>
      <c r="D8" s="27">
        <v>28387.5</v>
      </c>
      <c r="E8" s="254">
        <v>100</v>
      </c>
      <c r="F8" s="27">
        <f>0.2*SUM(D8:E8)</f>
        <v>5697.5</v>
      </c>
      <c r="G8" s="27">
        <f>SUM(D8:F8)</f>
        <v>34185</v>
      </c>
      <c r="H8" s="27">
        <f>G8</f>
        <v>34185</v>
      </c>
      <c r="I8" s="219">
        <f>SUM(M8+P8)</f>
        <v>270</v>
      </c>
      <c r="J8" s="271">
        <f>SUM(G8,I8)</f>
        <v>34455</v>
      </c>
      <c r="K8" s="2"/>
      <c r="L8" s="2"/>
      <c r="M8" s="263">
        <v>215</v>
      </c>
      <c r="N8" s="230" t="s">
        <v>310</v>
      </c>
      <c r="O8" s="264">
        <v>215</v>
      </c>
      <c r="P8" s="118">
        <v>55</v>
      </c>
      <c r="Q8" s="229" t="s">
        <v>58</v>
      </c>
      <c r="R8" s="60"/>
      <c r="S8" s="61"/>
    </row>
    <row r="9" spans="1:19" ht="12.75">
      <c r="A9" s="63" t="s">
        <v>368</v>
      </c>
      <c r="B9" s="64" t="s">
        <v>315</v>
      </c>
      <c r="C9" s="13" t="s">
        <v>188</v>
      </c>
      <c r="D9" s="27">
        <v>29675</v>
      </c>
      <c r="E9" s="254">
        <v>100</v>
      </c>
      <c r="F9" s="27">
        <f>0.2*SUM(D9:E9)</f>
        <v>5955</v>
      </c>
      <c r="G9" s="27">
        <f>SUM(D9:F9)</f>
        <v>35730</v>
      </c>
      <c r="H9" s="27">
        <f>G9</f>
        <v>35730</v>
      </c>
      <c r="I9" s="219">
        <f>SUM(M9+P9)</f>
        <v>270</v>
      </c>
      <c r="J9" s="271">
        <f>SUM(G9,I9)</f>
        <v>36000</v>
      </c>
      <c r="K9" s="2"/>
      <c r="L9" s="2"/>
      <c r="M9" s="263">
        <v>215</v>
      </c>
      <c r="N9" s="230" t="s">
        <v>310</v>
      </c>
      <c r="O9" s="264">
        <v>215</v>
      </c>
      <c r="P9" s="118">
        <v>55</v>
      </c>
      <c r="Q9" s="229" t="s">
        <v>58</v>
      </c>
      <c r="R9" s="60"/>
      <c r="S9" s="61"/>
    </row>
    <row r="10" spans="1:19" ht="5.25" customHeight="1">
      <c r="A10" s="25"/>
      <c r="B10" s="64"/>
      <c r="C10" s="13"/>
      <c r="D10" s="27"/>
      <c r="E10" s="254"/>
      <c r="F10" s="27"/>
      <c r="G10" s="27"/>
      <c r="H10" s="27"/>
      <c r="I10" s="219"/>
      <c r="J10" s="271"/>
      <c r="K10" s="2"/>
      <c r="L10" s="2"/>
      <c r="M10" s="263"/>
      <c r="N10" s="230"/>
      <c r="O10" s="264"/>
      <c r="P10" s="118"/>
      <c r="Q10" s="229" t="s">
        <v>58</v>
      </c>
      <c r="R10" s="60"/>
      <c r="S10" s="61"/>
    </row>
    <row r="11" spans="1:19" ht="12.75">
      <c r="A11" s="30" t="s">
        <v>367</v>
      </c>
      <c r="B11" s="64"/>
      <c r="C11" s="62"/>
      <c r="D11" s="27"/>
      <c r="E11" s="254"/>
      <c r="F11" s="27"/>
      <c r="G11" s="27"/>
      <c r="H11" s="27"/>
      <c r="I11" s="219"/>
      <c r="J11" s="271"/>
      <c r="K11" s="2"/>
      <c r="L11" s="58"/>
      <c r="M11" s="263"/>
      <c r="N11" s="230"/>
      <c r="O11" s="264"/>
      <c r="P11" s="118"/>
      <c r="Q11" s="229" t="s">
        <v>58</v>
      </c>
      <c r="R11" s="26"/>
      <c r="S11" s="29"/>
    </row>
    <row r="12" spans="1:19" ht="12.75">
      <c r="A12" s="25" t="s">
        <v>55</v>
      </c>
      <c r="B12" s="64" t="s">
        <v>316</v>
      </c>
      <c r="C12" s="62" t="s">
        <v>116</v>
      </c>
      <c r="D12" s="27">
        <v>31529.166666666668</v>
      </c>
      <c r="E12" s="254">
        <v>100</v>
      </c>
      <c r="F12" s="27">
        <f>0.2*SUM(D12:E12)</f>
        <v>6325.833333333334</v>
      </c>
      <c r="G12" s="27">
        <f>SUM(D12:F12)</f>
        <v>37955</v>
      </c>
      <c r="H12" s="27">
        <f>G12</f>
        <v>37955</v>
      </c>
      <c r="I12" s="219">
        <f>SUM(M12+P12)</f>
        <v>870</v>
      </c>
      <c r="J12" s="271">
        <f>SUM(G12,I12)</f>
        <v>38825</v>
      </c>
      <c r="K12" s="2"/>
      <c r="L12" s="58">
        <f>G12/1.175</f>
        <v>32302.127659574468</v>
      </c>
      <c r="M12" s="263">
        <v>815</v>
      </c>
      <c r="N12" s="230" t="s">
        <v>311</v>
      </c>
      <c r="O12" s="264">
        <v>460</v>
      </c>
      <c r="P12" s="118">
        <v>55</v>
      </c>
      <c r="Q12" s="229" t="s">
        <v>58</v>
      </c>
      <c r="R12" s="26">
        <f>D12*$R$5</f>
        <v>1576.4583333333335</v>
      </c>
      <c r="S12" s="29">
        <f>D12*0.95</f>
        <v>29952.708333333332</v>
      </c>
    </row>
    <row r="13" spans="1:19" ht="12.75">
      <c r="A13" s="63" t="s">
        <v>56</v>
      </c>
      <c r="B13" s="64" t="s">
        <v>316</v>
      </c>
      <c r="C13" s="13" t="s">
        <v>117</v>
      </c>
      <c r="D13" s="27">
        <v>37133.333333333336</v>
      </c>
      <c r="E13" s="254">
        <v>100</v>
      </c>
      <c r="F13" s="27">
        <f>0.2*SUM(D13:E13)</f>
        <v>7446.666666666668</v>
      </c>
      <c r="G13" s="27">
        <f>SUM(D13:F13)</f>
        <v>44680</v>
      </c>
      <c r="H13" s="27">
        <f>G13</f>
        <v>44680</v>
      </c>
      <c r="I13" s="219">
        <f>SUM(M13+P13)</f>
        <v>870</v>
      </c>
      <c r="J13" s="271">
        <f>SUM(G13,I13)</f>
        <v>45550</v>
      </c>
      <c r="K13" s="2"/>
      <c r="L13" s="58">
        <f>G13/1.175</f>
        <v>38025.53191489362</v>
      </c>
      <c r="M13" s="263">
        <v>815</v>
      </c>
      <c r="N13" s="230" t="s">
        <v>311</v>
      </c>
      <c r="O13" s="264">
        <v>460</v>
      </c>
      <c r="P13" s="118">
        <v>55</v>
      </c>
      <c r="Q13" s="229" t="s">
        <v>58</v>
      </c>
      <c r="R13" s="26">
        <f>D13*$R$5</f>
        <v>1856.666666666667</v>
      </c>
      <c r="S13" s="29">
        <f>D13*0.95</f>
        <v>35276.666666666664</v>
      </c>
    </row>
    <row r="14" spans="1:19" ht="12.75">
      <c r="A14" s="63" t="s">
        <v>57</v>
      </c>
      <c r="B14" s="64" t="s">
        <v>316</v>
      </c>
      <c r="C14" s="286" t="s">
        <v>118</v>
      </c>
      <c r="D14" s="254">
        <v>42883.333333333336</v>
      </c>
      <c r="E14" s="27">
        <v>100</v>
      </c>
      <c r="F14" s="27">
        <f>0.2*SUM(D14:E14)</f>
        <v>8596.666666666668</v>
      </c>
      <c r="G14" s="27">
        <f>SUM(D14:F14)</f>
        <v>51580</v>
      </c>
      <c r="H14" s="27">
        <f>G14</f>
        <v>51580</v>
      </c>
      <c r="I14" s="219">
        <f>SUM(M14+P14)</f>
        <v>870</v>
      </c>
      <c r="J14" s="271">
        <f>SUM(G14,I14)</f>
        <v>52450</v>
      </c>
      <c r="K14" s="2"/>
      <c r="L14" s="58">
        <f>G14/1.175</f>
        <v>43897.87234042553</v>
      </c>
      <c r="M14" s="263">
        <v>815</v>
      </c>
      <c r="N14" s="230" t="s">
        <v>311</v>
      </c>
      <c r="O14" s="264">
        <v>460</v>
      </c>
      <c r="P14" s="118">
        <v>55</v>
      </c>
      <c r="Q14" s="229" t="s">
        <v>58</v>
      </c>
      <c r="R14" s="26">
        <f>D14*$R$5</f>
        <v>2144.166666666667</v>
      </c>
      <c r="S14" s="29">
        <f>D14*0.95</f>
        <v>40739.166666666664</v>
      </c>
    </row>
    <row r="15" spans="1:19" ht="13.5" thickBot="1">
      <c r="A15" s="221" t="s">
        <v>404</v>
      </c>
      <c r="B15" s="222" t="s">
        <v>316</v>
      </c>
      <c r="C15" s="223" t="s">
        <v>383</v>
      </c>
      <c r="D15" s="272">
        <v>47299.99999999999</v>
      </c>
      <c r="E15" s="255">
        <v>100</v>
      </c>
      <c r="F15" s="255">
        <f>0.2*SUM(D15:E15)</f>
        <v>9479.999999999998</v>
      </c>
      <c r="G15" s="255">
        <f>SUM(D15:F15)</f>
        <v>56879.99999999999</v>
      </c>
      <c r="H15" s="255">
        <f>G15</f>
        <v>56879.99999999999</v>
      </c>
      <c r="I15" s="232">
        <f>SUM(M15+P15)</f>
        <v>870</v>
      </c>
      <c r="J15" s="273">
        <f>SUM(G15,I15)</f>
        <v>57749.99999999999</v>
      </c>
      <c r="K15" s="10"/>
      <c r="L15" s="287">
        <f>G15/1.175</f>
        <v>48408.51063829786</v>
      </c>
      <c r="M15" s="265">
        <v>815</v>
      </c>
      <c r="N15" s="233" t="s">
        <v>311</v>
      </c>
      <c r="O15" s="266">
        <v>460</v>
      </c>
      <c r="P15" s="224">
        <v>55</v>
      </c>
      <c r="Q15" s="229" t="s">
        <v>58</v>
      </c>
      <c r="R15" s="26">
        <f>D15*$R$5</f>
        <v>2364.9999999999995</v>
      </c>
      <c r="S15" s="29">
        <f>D15*0.95</f>
        <v>44934.99999999999</v>
      </c>
    </row>
    <row r="16" spans="1:15" ht="12.75">
      <c r="A16" s="206" t="s">
        <v>58</v>
      </c>
      <c r="K16" s="2"/>
      <c r="L16" s="28"/>
      <c r="M16" s="113" t="s">
        <v>58</v>
      </c>
      <c r="N16" s="113"/>
      <c r="O16" s="113"/>
    </row>
    <row r="17" spans="1:15" ht="12.75">
      <c r="A17" s="206" t="s">
        <v>58</v>
      </c>
      <c r="M17" s="113" t="s">
        <v>58</v>
      </c>
      <c r="N17" s="113" t="s">
        <v>313</v>
      </c>
      <c r="O17" s="113"/>
    </row>
    <row r="18" spans="1:15" ht="12.75">
      <c r="A18" t="s">
        <v>58</v>
      </c>
      <c r="M18" s="113" t="s">
        <v>58</v>
      </c>
      <c r="N18" s="113" t="s">
        <v>257</v>
      </c>
      <c r="O18" s="113"/>
    </row>
    <row r="19" ht="12.75">
      <c r="N19" s="113" t="s">
        <v>258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X758"/>
  <sheetViews>
    <sheetView showGridLines="0" tabSelected="1" zoomScale="75" zoomScaleNormal="75" zoomScaleSheetLayoutView="75" zoomScalePageLayoutView="0" workbookViewId="0" topLeftCell="A1">
      <pane xSplit="2" ySplit="7" topLeftCell="C18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2" sqref="E2"/>
    </sheetView>
  </sheetViews>
  <sheetFormatPr defaultColWidth="9.140625" defaultRowHeight="12.75"/>
  <cols>
    <col min="1" max="1" width="78.00390625" style="9" customWidth="1"/>
    <col min="2" max="2" width="19.28125" style="7" customWidth="1"/>
    <col min="3" max="3" width="2.00390625" style="7" customWidth="1"/>
    <col min="4" max="5" width="16.28125" style="7" customWidth="1"/>
    <col min="6" max="6" width="16.57421875" style="7" customWidth="1"/>
    <col min="7" max="7" width="17.28125" style="7" customWidth="1"/>
    <col min="8" max="9" width="16.421875" style="7" customWidth="1"/>
    <col min="10" max="10" width="1.57421875" style="8" customWidth="1"/>
    <col min="11" max="12" width="9.140625" style="10" customWidth="1"/>
    <col min="13" max="13" width="12.421875" style="10" customWidth="1"/>
    <col min="14" max="14" width="9.140625" style="10" customWidth="1"/>
    <col min="21" max="16384" width="9.140625" style="10" customWidth="1"/>
  </cols>
  <sheetData>
    <row r="1" spans="1:13" ht="39.75" customHeight="1">
      <c r="A1" s="203" t="str">
        <f>'Cover Sheet'!B4</f>
        <v>Discovery 4 13MY - UK Pricing and Order Guide version 1 - 22nd October 2012</v>
      </c>
      <c r="B1" s="172"/>
      <c r="C1" s="172"/>
      <c r="D1" s="172"/>
      <c r="E1" s="172"/>
      <c r="F1" s="172"/>
      <c r="G1" s="172"/>
      <c r="H1" s="172"/>
      <c r="I1" s="172"/>
      <c r="J1" s="173"/>
      <c r="K1" s="174"/>
      <c r="L1" s="174"/>
      <c r="M1" s="175"/>
    </row>
    <row r="2" spans="1:13" ht="39.75" customHeight="1" thickBot="1">
      <c r="A2" s="132"/>
      <c r="M2" s="176"/>
    </row>
    <row r="3" spans="1:50" s="14" customFormat="1" ht="17.25" customHeight="1">
      <c r="A3" s="288"/>
      <c r="B3" s="122" t="s">
        <v>177</v>
      </c>
      <c r="C3" s="131"/>
      <c r="D3" s="122" t="s">
        <v>265</v>
      </c>
      <c r="E3" s="122" t="s">
        <v>293</v>
      </c>
      <c r="F3" s="122" t="s">
        <v>266</v>
      </c>
      <c r="G3" s="122" t="s">
        <v>266</v>
      </c>
      <c r="H3" s="122" t="s">
        <v>266</v>
      </c>
      <c r="I3" s="122" t="s">
        <v>266</v>
      </c>
      <c r="J3" s="121"/>
      <c r="K3" s="124" t="s">
        <v>63</v>
      </c>
      <c r="L3" s="124" t="s">
        <v>64</v>
      </c>
      <c r="M3" s="124" t="s">
        <v>65</v>
      </c>
      <c r="N3" s="20"/>
      <c r="O3"/>
      <c r="P3"/>
      <c r="Q3"/>
      <c r="R3"/>
      <c r="S3"/>
      <c r="T3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50" s="14" customFormat="1" ht="15" customHeight="1">
      <c r="A4" s="289"/>
      <c r="B4" s="217" t="s">
        <v>286</v>
      </c>
      <c r="C4" s="131"/>
      <c r="D4" s="217" t="s">
        <v>288</v>
      </c>
      <c r="E4" s="217" t="s">
        <v>314</v>
      </c>
      <c r="F4" s="217" t="s">
        <v>314</v>
      </c>
      <c r="G4" s="217" t="s">
        <v>314</v>
      </c>
      <c r="H4" s="217" t="s">
        <v>314</v>
      </c>
      <c r="I4" s="217" t="s">
        <v>314</v>
      </c>
      <c r="J4" s="121"/>
      <c r="K4" s="125"/>
      <c r="L4" s="125"/>
      <c r="M4" s="125"/>
      <c r="N4" s="20"/>
      <c r="O4"/>
      <c r="P4"/>
      <c r="Q4"/>
      <c r="R4"/>
      <c r="S4"/>
      <c r="T4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s="14" customFormat="1" ht="15.75" customHeight="1">
      <c r="A5" s="290"/>
      <c r="B5" s="123" t="s">
        <v>176</v>
      </c>
      <c r="C5" s="131"/>
      <c r="D5" s="123" t="s">
        <v>187</v>
      </c>
      <c r="E5" s="123" t="s">
        <v>187</v>
      </c>
      <c r="F5" s="123" t="s">
        <v>267</v>
      </c>
      <c r="G5" s="123" t="s">
        <v>268</v>
      </c>
      <c r="H5" s="123" t="s">
        <v>269</v>
      </c>
      <c r="I5" s="123" t="s">
        <v>384</v>
      </c>
      <c r="J5" s="15"/>
      <c r="K5" s="125" t="s">
        <v>68</v>
      </c>
      <c r="L5" s="227">
        <v>0.2</v>
      </c>
      <c r="M5" s="125" t="s">
        <v>175</v>
      </c>
      <c r="N5" s="20"/>
      <c r="O5"/>
      <c r="P5"/>
      <c r="Q5"/>
      <c r="R5"/>
      <c r="S5"/>
      <c r="T5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s="14" customFormat="1" ht="12.75">
      <c r="A6" s="291"/>
      <c r="B6" s="292" t="s">
        <v>0</v>
      </c>
      <c r="C6" s="131"/>
      <c r="D6" s="292" t="s">
        <v>372</v>
      </c>
      <c r="E6" s="292" t="s">
        <v>315</v>
      </c>
      <c r="F6" s="292" t="s">
        <v>316</v>
      </c>
      <c r="G6" s="292" t="s">
        <v>316</v>
      </c>
      <c r="H6" s="292" t="s">
        <v>316</v>
      </c>
      <c r="I6" s="292" t="s">
        <v>316</v>
      </c>
      <c r="J6" s="16"/>
      <c r="K6" s="126"/>
      <c r="L6" s="126"/>
      <c r="M6" s="126"/>
      <c r="N6" s="20"/>
      <c r="O6"/>
      <c r="P6"/>
      <c r="Q6"/>
      <c r="R6"/>
      <c r="S6"/>
      <c r="T6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s="14" customFormat="1" ht="13.5" thickBot="1">
      <c r="A7" s="293"/>
      <c r="B7" s="214" t="s">
        <v>1</v>
      </c>
      <c r="C7" s="131"/>
      <c r="D7" s="214" t="s">
        <v>292</v>
      </c>
      <c r="E7" s="214" t="s">
        <v>188</v>
      </c>
      <c r="F7" s="214" t="s">
        <v>116</v>
      </c>
      <c r="G7" s="214" t="s">
        <v>117</v>
      </c>
      <c r="H7" s="214" t="s">
        <v>118</v>
      </c>
      <c r="I7" s="214" t="s">
        <v>405</v>
      </c>
      <c r="J7" s="16"/>
      <c r="K7" s="127"/>
      <c r="L7" s="127"/>
      <c r="M7" s="127"/>
      <c r="N7" s="20"/>
      <c r="O7"/>
      <c r="P7"/>
      <c r="Q7"/>
      <c r="R7"/>
      <c r="S7"/>
      <c r="T7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s="14" customFormat="1" ht="13.5" thickBot="1">
      <c r="A8" s="294" t="s">
        <v>83</v>
      </c>
      <c r="B8" s="136" t="s">
        <v>119</v>
      </c>
      <c r="C8" s="135"/>
      <c r="D8" s="136"/>
      <c r="E8" s="136"/>
      <c r="F8" s="136"/>
      <c r="G8" s="136"/>
      <c r="H8" s="136"/>
      <c r="I8" s="136"/>
      <c r="J8" s="137"/>
      <c r="K8" s="138"/>
      <c r="L8" s="136"/>
      <c r="M8" s="136"/>
      <c r="N8" s="20"/>
      <c r="O8"/>
      <c r="P8"/>
      <c r="Q8"/>
      <c r="R8"/>
      <c r="S8"/>
      <c r="T8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13" ht="12.75">
      <c r="A9" s="295" t="s">
        <v>294</v>
      </c>
      <c r="B9" s="141" t="s">
        <v>299</v>
      </c>
      <c r="C9" s="139"/>
      <c r="D9" s="141" t="s">
        <v>115</v>
      </c>
      <c r="E9" s="141" t="s">
        <v>189</v>
      </c>
      <c r="F9" s="141" t="s">
        <v>189</v>
      </c>
      <c r="G9" s="141" t="s">
        <v>189</v>
      </c>
      <c r="H9" s="141" t="s">
        <v>189</v>
      </c>
      <c r="I9" s="141" t="s">
        <v>189</v>
      </c>
      <c r="J9" s="142"/>
      <c r="K9" s="133" t="s">
        <v>43</v>
      </c>
      <c r="L9" s="133" t="s">
        <v>43</v>
      </c>
      <c r="M9" s="133" t="s">
        <v>43</v>
      </c>
    </row>
    <row r="10" spans="1:13" ht="12.75">
      <c r="A10" s="296" t="s">
        <v>295</v>
      </c>
      <c r="B10" s="158" t="s">
        <v>300</v>
      </c>
      <c r="C10" s="139"/>
      <c r="D10" s="158" t="s">
        <v>189</v>
      </c>
      <c r="E10" s="158" t="s">
        <v>115</v>
      </c>
      <c r="F10" s="158" t="s">
        <v>189</v>
      </c>
      <c r="G10" s="158" t="s">
        <v>189</v>
      </c>
      <c r="H10" s="158" t="s">
        <v>189</v>
      </c>
      <c r="I10" s="158" t="s">
        <v>189</v>
      </c>
      <c r="J10" s="142"/>
      <c r="K10" s="202" t="s">
        <v>43</v>
      </c>
      <c r="L10" s="202" t="s">
        <v>43</v>
      </c>
      <c r="M10" s="202" t="s">
        <v>43</v>
      </c>
    </row>
    <row r="11" spans="1:13" ht="12.75">
      <c r="A11" s="297" t="s">
        <v>296</v>
      </c>
      <c r="B11" s="140" t="s">
        <v>301</v>
      </c>
      <c r="C11" s="139"/>
      <c r="D11" s="140" t="s">
        <v>189</v>
      </c>
      <c r="E11" s="140" t="s">
        <v>189</v>
      </c>
      <c r="F11" s="140" t="s">
        <v>115</v>
      </c>
      <c r="G11" s="140" t="s">
        <v>189</v>
      </c>
      <c r="H11" s="140" t="s">
        <v>189</v>
      </c>
      <c r="I11" s="140" t="s">
        <v>189</v>
      </c>
      <c r="J11" s="142"/>
      <c r="K11" s="134" t="s">
        <v>43</v>
      </c>
      <c r="L11" s="134" t="s">
        <v>43</v>
      </c>
      <c r="M11" s="134" t="s">
        <v>43</v>
      </c>
    </row>
    <row r="12" spans="1:13" ht="12.75">
      <c r="A12" s="297" t="s">
        <v>297</v>
      </c>
      <c r="B12" s="140" t="s">
        <v>302</v>
      </c>
      <c r="C12" s="139"/>
      <c r="D12" s="140" t="s">
        <v>189</v>
      </c>
      <c r="E12" s="140" t="s">
        <v>189</v>
      </c>
      <c r="F12" s="140" t="s">
        <v>189</v>
      </c>
      <c r="G12" s="140" t="s">
        <v>115</v>
      </c>
      <c r="H12" s="140" t="s">
        <v>189</v>
      </c>
      <c r="I12" s="140" t="s">
        <v>189</v>
      </c>
      <c r="J12" s="142"/>
      <c r="K12" s="134" t="s">
        <v>43</v>
      </c>
      <c r="L12" s="134" t="s">
        <v>43</v>
      </c>
      <c r="M12" s="134" t="s">
        <v>43</v>
      </c>
    </row>
    <row r="13" spans="1:13" ht="12.75">
      <c r="A13" s="297" t="s">
        <v>298</v>
      </c>
      <c r="B13" s="140" t="s">
        <v>303</v>
      </c>
      <c r="C13" s="139"/>
      <c r="D13" s="140" t="s">
        <v>189</v>
      </c>
      <c r="E13" s="140" t="s">
        <v>189</v>
      </c>
      <c r="F13" s="140" t="s">
        <v>189</v>
      </c>
      <c r="G13" s="140" t="s">
        <v>189</v>
      </c>
      <c r="H13" s="140" t="s">
        <v>115</v>
      </c>
      <c r="I13" s="140" t="s">
        <v>385</v>
      </c>
      <c r="J13" s="142"/>
      <c r="K13" s="215" t="s">
        <v>43</v>
      </c>
      <c r="L13" s="215" t="s">
        <v>43</v>
      </c>
      <c r="M13" s="215" t="s">
        <v>43</v>
      </c>
    </row>
    <row r="14" spans="1:13" ht="13.5" thickBot="1">
      <c r="A14" s="297" t="s">
        <v>384</v>
      </c>
      <c r="B14" s="140" t="s">
        <v>390</v>
      </c>
      <c r="C14" s="139"/>
      <c r="D14" s="140" t="s">
        <v>189</v>
      </c>
      <c r="E14" s="140" t="s">
        <v>189</v>
      </c>
      <c r="F14" s="140" t="s">
        <v>189</v>
      </c>
      <c r="G14" s="140" t="s">
        <v>189</v>
      </c>
      <c r="H14" s="140" t="s">
        <v>189</v>
      </c>
      <c r="I14" s="140" t="s">
        <v>115</v>
      </c>
      <c r="J14" s="142"/>
      <c r="K14" s="298" t="s">
        <v>43</v>
      </c>
      <c r="L14" s="298" t="s">
        <v>43</v>
      </c>
      <c r="M14" s="298" t="s">
        <v>43</v>
      </c>
    </row>
    <row r="15" spans="1:13" ht="12.75">
      <c r="A15" s="294" t="s">
        <v>120</v>
      </c>
      <c r="B15" s="299"/>
      <c r="C15" s="143"/>
      <c r="D15" s="144"/>
      <c r="E15" s="144"/>
      <c r="F15" s="144"/>
      <c r="G15" s="144"/>
      <c r="H15" s="144"/>
      <c r="I15" s="144"/>
      <c r="J15" s="142"/>
      <c r="K15" s="300"/>
      <c r="L15" s="300"/>
      <c r="M15" s="300"/>
    </row>
    <row r="16" spans="1:13" ht="12.75">
      <c r="A16" s="301" t="s">
        <v>121</v>
      </c>
      <c r="B16" s="145"/>
      <c r="C16" s="139"/>
      <c r="D16" s="145"/>
      <c r="E16" s="145"/>
      <c r="F16" s="145"/>
      <c r="G16" s="145"/>
      <c r="H16" s="145"/>
      <c r="I16" s="145"/>
      <c r="J16" s="146"/>
      <c r="K16" s="302"/>
      <c r="L16" s="302"/>
      <c r="M16" s="302"/>
    </row>
    <row r="17" spans="1:13" ht="12.75">
      <c r="A17" s="303" t="s">
        <v>260</v>
      </c>
      <c r="B17" s="211" t="s">
        <v>122</v>
      </c>
      <c r="C17" s="139"/>
      <c r="D17" s="211" t="s">
        <v>115</v>
      </c>
      <c r="E17" s="211" t="s">
        <v>115</v>
      </c>
      <c r="F17" s="211" t="s">
        <v>115</v>
      </c>
      <c r="G17" s="211" t="s">
        <v>115</v>
      </c>
      <c r="H17" s="211" t="s">
        <v>115</v>
      </c>
      <c r="I17" s="211" t="s">
        <v>115</v>
      </c>
      <c r="J17" s="146"/>
      <c r="K17" s="134" t="s">
        <v>43</v>
      </c>
      <c r="L17" s="134" t="s">
        <v>43</v>
      </c>
      <c r="M17" s="134" t="s">
        <v>43</v>
      </c>
    </row>
    <row r="18" spans="1:13" ht="12.75">
      <c r="A18" s="303" t="s">
        <v>261</v>
      </c>
      <c r="B18" s="211" t="s">
        <v>191</v>
      </c>
      <c r="C18" s="139"/>
      <c r="D18" s="211" t="s">
        <v>115</v>
      </c>
      <c r="E18" s="211" t="s">
        <v>115</v>
      </c>
      <c r="F18" s="211" t="s">
        <v>115</v>
      </c>
      <c r="G18" s="211" t="s">
        <v>115</v>
      </c>
      <c r="H18" s="211" t="s">
        <v>115</v>
      </c>
      <c r="I18" s="211" t="s">
        <v>115</v>
      </c>
      <c r="J18" s="146"/>
      <c r="K18" s="134" t="s">
        <v>43</v>
      </c>
      <c r="L18" s="134" t="s">
        <v>43</v>
      </c>
      <c r="M18" s="134" t="s">
        <v>43</v>
      </c>
    </row>
    <row r="19" spans="1:13" ht="12.75">
      <c r="A19" s="303" t="s">
        <v>287</v>
      </c>
      <c r="B19" s="211" t="s">
        <v>262</v>
      </c>
      <c r="C19" s="139"/>
      <c r="D19" s="211" t="s">
        <v>115</v>
      </c>
      <c r="E19" s="211" t="s">
        <v>189</v>
      </c>
      <c r="F19" s="211" t="s">
        <v>189</v>
      </c>
      <c r="G19" s="211" t="s">
        <v>189</v>
      </c>
      <c r="H19" s="211" t="s">
        <v>189</v>
      </c>
      <c r="I19" s="211" t="s">
        <v>189</v>
      </c>
      <c r="J19" s="146"/>
      <c r="K19" s="134" t="s">
        <v>43</v>
      </c>
      <c r="L19" s="134" t="s">
        <v>43</v>
      </c>
      <c r="M19" s="134" t="s">
        <v>43</v>
      </c>
    </row>
    <row r="20" spans="1:13" ht="12.75">
      <c r="A20" s="303" t="s">
        <v>380</v>
      </c>
      <c r="B20" s="211" t="s">
        <v>406</v>
      </c>
      <c r="C20" s="139"/>
      <c r="D20" s="211" t="s">
        <v>189</v>
      </c>
      <c r="E20" s="211" t="s">
        <v>115</v>
      </c>
      <c r="F20" s="211" t="s">
        <v>115</v>
      </c>
      <c r="G20" s="211" t="s">
        <v>115</v>
      </c>
      <c r="H20" s="211" t="s">
        <v>115</v>
      </c>
      <c r="I20" s="211" t="s">
        <v>115</v>
      </c>
      <c r="J20" s="146"/>
      <c r="K20" s="134" t="s">
        <v>43</v>
      </c>
      <c r="L20" s="134" t="s">
        <v>43</v>
      </c>
      <c r="M20" s="134" t="s">
        <v>43</v>
      </c>
    </row>
    <row r="21" spans="1:13" ht="12.75">
      <c r="A21" s="304" t="s">
        <v>263</v>
      </c>
      <c r="B21" s="212"/>
      <c r="C21" s="139"/>
      <c r="D21" s="212"/>
      <c r="E21" s="212"/>
      <c r="F21" s="212"/>
      <c r="G21" s="212"/>
      <c r="H21" s="212"/>
      <c r="I21" s="212"/>
      <c r="J21" s="146"/>
      <c r="K21" s="213"/>
      <c r="L21" s="213"/>
      <c r="M21" s="213"/>
    </row>
    <row r="22" spans="1:13" ht="12.75">
      <c r="A22" s="303" t="s">
        <v>317</v>
      </c>
      <c r="B22" s="211" t="s">
        <v>318</v>
      </c>
      <c r="C22" s="139"/>
      <c r="D22" s="211" t="s">
        <v>115</v>
      </c>
      <c r="E22" s="211" t="s">
        <v>115</v>
      </c>
      <c r="F22" s="211" t="s">
        <v>115</v>
      </c>
      <c r="G22" s="211" t="s">
        <v>115</v>
      </c>
      <c r="H22" s="211" t="s">
        <v>115</v>
      </c>
      <c r="I22" s="211" t="s">
        <v>115</v>
      </c>
      <c r="J22" s="146"/>
      <c r="K22" s="134" t="s">
        <v>43</v>
      </c>
      <c r="L22" s="134" t="s">
        <v>43</v>
      </c>
      <c r="M22" s="134" t="s">
        <v>43</v>
      </c>
    </row>
    <row r="23" spans="1:13" ht="12.75">
      <c r="A23" s="305" t="s">
        <v>123</v>
      </c>
      <c r="B23" s="299"/>
      <c r="C23" s="143"/>
      <c r="D23" s="144"/>
      <c r="E23" s="144"/>
      <c r="F23" s="144"/>
      <c r="G23" s="144"/>
      <c r="H23" s="144"/>
      <c r="I23" s="144"/>
      <c r="J23" s="146"/>
      <c r="K23" s="306"/>
      <c r="L23" s="306"/>
      <c r="M23" s="306"/>
    </row>
    <row r="24" spans="1:13" ht="13.5" customHeight="1">
      <c r="A24" s="307" t="s">
        <v>319</v>
      </c>
      <c r="B24" s="147" t="s">
        <v>9</v>
      </c>
      <c r="C24" s="139"/>
      <c r="D24" s="147" t="s">
        <v>44</v>
      </c>
      <c r="E24" s="147" t="s">
        <v>44</v>
      </c>
      <c r="F24" s="147" t="s">
        <v>44</v>
      </c>
      <c r="G24" s="147" t="s">
        <v>44</v>
      </c>
      <c r="H24" s="147" t="s">
        <v>44</v>
      </c>
      <c r="I24" s="147" t="s">
        <v>44</v>
      </c>
      <c r="J24" s="146"/>
      <c r="K24" s="134">
        <v>625</v>
      </c>
      <c r="L24" s="134">
        <f>K24*0.2</f>
        <v>125</v>
      </c>
      <c r="M24" s="134">
        <f>K24+L24</f>
        <v>750</v>
      </c>
    </row>
    <row r="25" spans="1:13" ht="12.75">
      <c r="A25" s="307" t="s">
        <v>18</v>
      </c>
      <c r="B25" s="147" t="s">
        <v>17</v>
      </c>
      <c r="C25" s="139"/>
      <c r="D25" s="147" t="s">
        <v>44</v>
      </c>
      <c r="E25" s="147" t="s">
        <v>44</v>
      </c>
      <c r="F25" s="147" t="s">
        <v>44</v>
      </c>
      <c r="G25" s="147" t="s">
        <v>115</v>
      </c>
      <c r="H25" s="147" t="s">
        <v>115</v>
      </c>
      <c r="I25" s="147" t="s">
        <v>115</v>
      </c>
      <c r="J25" s="149"/>
      <c r="K25" s="134">
        <v>304.16333333333336</v>
      </c>
      <c r="L25" s="134">
        <f>K25*0.2</f>
        <v>60.832666666666675</v>
      </c>
      <c r="M25" s="134">
        <f>K25+L25</f>
        <v>364.99600000000004</v>
      </c>
    </row>
    <row r="26" spans="1:13" ht="12.75">
      <c r="A26" s="307" t="s">
        <v>124</v>
      </c>
      <c r="B26" s="147" t="s">
        <v>8</v>
      </c>
      <c r="C26" s="139"/>
      <c r="D26" s="147" t="s">
        <v>115</v>
      </c>
      <c r="E26" s="147" t="s">
        <v>115</v>
      </c>
      <c r="F26" s="147" t="s">
        <v>115</v>
      </c>
      <c r="G26" s="147" t="s">
        <v>115</v>
      </c>
      <c r="H26" s="147" t="s">
        <v>115</v>
      </c>
      <c r="I26" s="147" t="s">
        <v>115</v>
      </c>
      <c r="J26" s="149"/>
      <c r="K26" s="150" t="s">
        <v>43</v>
      </c>
      <c r="L26" s="150" t="s">
        <v>43</v>
      </c>
      <c r="M26" s="150" t="s">
        <v>43</v>
      </c>
    </row>
    <row r="27" spans="1:13" ht="12.75">
      <c r="A27" s="305" t="s">
        <v>10</v>
      </c>
      <c r="B27" s="299"/>
      <c r="C27" s="143"/>
      <c r="D27" s="144"/>
      <c r="E27" s="144"/>
      <c r="F27" s="144"/>
      <c r="G27" s="144"/>
      <c r="H27" s="144"/>
      <c r="I27" s="144"/>
      <c r="J27" s="149"/>
      <c r="K27" s="306"/>
      <c r="L27" s="306"/>
      <c r="M27" s="306"/>
    </row>
    <row r="28" spans="1:13" ht="12.75">
      <c r="A28" s="301" t="s">
        <v>125</v>
      </c>
      <c r="B28" s="145"/>
      <c r="C28" s="151"/>
      <c r="D28" s="145"/>
      <c r="E28" s="145"/>
      <c r="F28" s="145"/>
      <c r="G28" s="145"/>
      <c r="H28" s="145"/>
      <c r="I28" s="145"/>
      <c r="J28" s="149"/>
      <c r="K28" s="302"/>
      <c r="L28" s="302"/>
      <c r="M28" s="302"/>
    </row>
    <row r="29" spans="1:13" ht="12.75">
      <c r="A29" s="297" t="s">
        <v>126</v>
      </c>
      <c r="B29" s="140" t="s">
        <v>13</v>
      </c>
      <c r="C29" s="139"/>
      <c r="D29" s="140" t="s">
        <v>44</v>
      </c>
      <c r="E29" s="140" t="s">
        <v>44</v>
      </c>
      <c r="F29" s="140" t="s">
        <v>44</v>
      </c>
      <c r="G29" s="140" t="s">
        <v>115</v>
      </c>
      <c r="H29" s="140" t="s">
        <v>115</v>
      </c>
      <c r="I29" s="140" t="s">
        <v>115</v>
      </c>
      <c r="J29" s="146"/>
      <c r="K29" s="134">
        <v>179.17</v>
      </c>
      <c r="L29" s="134">
        <f>K29*0.2</f>
        <v>35.833999999999996</v>
      </c>
      <c r="M29" s="134">
        <f aca="true" t="shared" si="0" ref="M29:M38">K29+L29</f>
        <v>215.004</v>
      </c>
    </row>
    <row r="30" spans="1:13" ht="12.75">
      <c r="A30" s="297" t="s">
        <v>127</v>
      </c>
      <c r="B30" s="140" t="s">
        <v>14</v>
      </c>
      <c r="C30" s="139"/>
      <c r="D30" s="140" t="s">
        <v>115</v>
      </c>
      <c r="E30" s="140" t="s">
        <v>115</v>
      </c>
      <c r="F30" s="140" t="s">
        <v>44</v>
      </c>
      <c r="G30" s="140" t="s">
        <v>44</v>
      </c>
      <c r="H30" s="140" t="s">
        <v>44</v>
      </c>
      <c r="I30" s="140" t="s">
        <v>44</v>
      </c>
      <c r="J30" s="146"/>
      <c r="K30" s="134">
        <v>337.50354609929076</v>
      </c>
      <c r="L30" s="134">
        <f>K30*0.2</f>
        <v>67.50070921985815</v>
      </c>
      <c r="M30" s="134">
        <f t="shared" si="0"/>
        <v>405.0042553191489</v>
      </c>
    </row>
    <row r="31" spans="1:13" ht="12.75">
      <c r="A31" s="307" t="s">
        <v>178</v>
      </c>
      <c r="B31" s="147" t="s">
        <v>12</v>
      </c>
      <c r="C31" s="139"/>
      <c r="D31" s="147" t="s">
        <v>44</v>
      </c>
      <c r="E31" s="147" t="s">
        <v>44</v>
      </c>
      <c r="F31" s="147" t="s">
        <v>44</v>
      </c>
      <c r="G31" s="147" t="s">
        <v>115</v>
      </c>
      <c r="H31" s="147" t="s">
        <v>115</v>
      </c>
      <c r="I31" s="147" t="s">
        <v>115</v>
      </c>
      <c r="J31" s="146"/>
      <c r="K31" s="134">
        <v>224.99858156028367</v>
      </c>
      <c r="L31" s="134">
        <f>K31*0.2</f>
        <v>44.999716312056734</v>
      </c>
      <c r="M31" s="134">
        <f t="shared" si="0"/>
        <v>269.9982978723404</v>
      </c>
    </row>
    <row r="32" spans="1:13" ht="12.75">
      <c r="A32" s="307" t="s">
        <v>128</v>
      </c>
      <c r="B32" s="147" t="s">
        <v>11</v>
      </c>
      <c r="C32" s="139"/>
      <c r="D32" s="147" t="s">
        <v>115</v>
      </c>
      <c r="E32" s="147" t="s">
        <v>115</v>
      </c>
      <c r="F32" s="147" t="s">
        <v>115</v>
      </c>
      <c r="G32" s="147" t="s">
        <v>115</v>
      </c>
      <c r="H32" s="147" t="s">
        <v>115</v>
      </c>
      <c r="I32" s="147" t="s">
        <v>115</v>
      </c>
      <c r="J32" s="146"/>
      <c r="K32" s="134" t="s">
        <v>43</v>
      </c>
      <c r="L32" s="134" t="s">
        <v>43</v>
      </c>
      <c r="M32" s="134" t="s">
        <v>43</v>
      </c>
    </row>
    <row r="33" spans="1:13" ht="12.75">
      <c r="A33" s="307" t="s">
        <v>322</v>
      </c>
      <c r="B33" s="147" t="s">
        <v>15</v>
      </c>
      <c r="C33" s="139"/>
      <c r="D33" s="147" t="s">
        <v>44</v>
      </c>
      <c r="E33" s="147" t="s">
        <v>44</v>
      </c>
      <c r="F33" s="147" t="s">
        <v>44</v>
      </c>
      <c r="G33" s="147" t="s">
        <v>115</v>
      </c>
      <c r="H33" s="147" t="s">
        <v>115</v>
      </c>
      <c r="I33" s="147" t="s">
        <v>385</v>
      </c>
      <c r="J33" s="146"/>
      <c r="K33" s="134">
        <v>141.66719858156029</v>
      </c>
      <c r="L33" s="134">
        <f aca="true" t="shared" si="1" ref="L33:L40">K33*0.2</f>
        <v>28.333439716312057</v>
      </c>
      <c r="M33" s="134">
        <f t="shared" si="0"/>
        <v>170.00063829787234</v>
      </c>
    </row>
    <row r="34" spans="1:13" ht="12.75">
      <c r="A34" s="297" t="s">
        <v>323</v>
      </c>
      <c r="B34" s="140" t="s">
        <v>324</v>
      </c>
      <c r="C34" s="139"/>
      <c r="D34" s="140" t="s">
        <v>44</v>
      </c>
      <c r="E34" s="140" t="s">
        <v>44</v>
      </c>
      <c r="F34" s="140" t="s">
        <v>44</v>
      </c>
      <c r="G34" s="140" t="s">
        <v>189</v>
      </c>
      <c r="H34" s="140" t="s">
        <v>189</v>
      </c>
      <c r="I34" s="140" t="s">
        <v>115</v>
      </c>
      <c r="J34" s="146"/>
      <c r="K34" s="134">
        <v>333.3333333333333</v>
      </c>
      <c r="L34" s="134">
        <f t="shared" si="1"/>
        <v>66.66666666666667</v>
      </c>
      <c r="M34" s="134">
        <f>K34+L34</f>
        <v>400</v>
      </c>
    </row>
    <row r="35" spans="1:13" ht="12.75">
      <c r="A35" s="297" t="s">
        <v>323</v>
      </c>
      <c r="B35" s="140" t="s">
        <v>324</v>
      </c>
      <c r="C35" s="139"/>
      <c r="D35" s="140" t="s">
        <v>189</v>
      </c>
      <c r="E35" s="140" t="s">
        <v>189</v>
      </c>
      <c r="F35" s="140" t="s">
        <v>189</v>
      </c>
      <c r="G35" s="140" t="s">
        <v>44</v>
      </c>
      <c r="H35" s="140" t="s">
        <v>44</v>
      </c>
      <c r="I35" s="140" t="s">
        <v>115</v>
      </c>
      <c r="J35" s="146"/>
      <c r="K35" s="134">
        <v>191.66666666666674</v>
      </c>
      <c r="L35" s="134">
        <f>K35*0.2</f>
        <v>38.33333333333335</v>
      </c>
      <c r="M35" s="134">
        <f>K35+L35</f>
        <v>230.00000000000009</v>
      </c>
    </row>
    <row r="36" spans="1:13" ht="38.25">
      <c r="A36" s="297" t="s">
        <v>284</v>
      </c>
      <c r="B36" s="140" t="s">
        <v>407</v>
      </c>
      <c r="C36" s="139"/>
      <c r="D36" s="140" t="s">
        <v>189</v>
      </c>
      <c r="E36" s="140" t="s">
        <v>189</v>
      </c>
      <c r="F36" s="140" t="s">
        <v>44</v>
      </c>
      <c r="G36" s="140" t="s">
        <v>44</v>
      </c>
      <c r="H36" s="140" t="s">
        <v>115</v>
      </c>
      <c r="I36" s="140" t="s">
        <v>115</v>
      </c>
      <c r="J36" s="149"/>
      <c r="K36" s="134">
        <v>895.8336879432624</v>
      </c>
      <c r="L36" s="134">
        <f t="shared" si="1"/>
        <v>179.1667375886525</v>
      </c>
      <c r="M36" s="134">
        <f t="shared" si="0"/>
        <v>1075.000425531915</v>
      </c>
    </row>
    <row r="37" spans="1:13" ht="25.5">
      <c r="A37" s="297" t="s">
        <v>321</v>
      </c>
      <c r="B37" s="140" t="s">
        <v>129</v>
      </c>
      <c r="C37" s="139"/>
      <c r="D37" s="140" t="s">
        <v>44</v>
      </c>
      <c r="E37" s="140" t="s">
        <v>44</v>
      </c>
      <c r="F37" s="140" t="s">
        <v>189</v>
      </c>
      <c r="G37" s="140" t="s">
        <v>44</v>
      </c>
      <c r="H37" s="140" t="s">
        <v>115</v>
      </c>
      <c r="I37" s="140" t="s">
        <v>115</v>
      </c>
      <c r="J37" s="146"/>
      <c r="K37" s="134">
        <v>300.00333333333333</v>
      </c>
      <c r="L37" s="134">
        <f t="shared" si="1"/>
        <v>60.00066666666667</v>
      </c>
      <c r="M37" s="134">
        <f>K37+L37</f>
        <v>360.004</v>
      </c>
    </row>
    <row r="38" spans="1:14" ht="25.5">
      <c r="A38" s="297" t="s">
        <v>320</v>
      </c>
      <c r="B38" s="140" t="s">
        <v>130</v>
      </c>
      <c r="C38" s="139"/>
      <c r="D38" s="140" t="s">
        <v>189</v>
      </c>
      <c r="E38" s="140" t="s">
        <v>189</v>
      </c>
      <c r="F38" s="140" t="s">
        <v>189</v>
      </c>
      <c r="G38" s="140" t="s">
        <v>189</v>
      </c>
      <c r="H38" s="140" t="s">
        <v>44</v>
      </c>
      <c r="I38" s="140" t="s">
        <v>44</v>
      </c>
      <c r="J38" s="146"/>
      <c r="K38" s="134">
        <v>595.8363475177305</v>
      </c>
      <c r="L38" s="134">
        <f t="shared" si="1"/>
        <v>119.1672695035461</v>
      </c>
      <c r="M38" s="134">
        <f t="shared" si="0"/>
        <v>715.0036170212766</v>
      </c>
      <c r="N38" s="216" t="s">
        <v>58</v>
      </c>
    </row>
    <row r="39" spans="1:13" ht="51">
      <c r="A39" s="297" t="s">
        <v>330</v>
      </c>
      <c r="B39" s="140" t="s">
        <v>130</v>
      </c>
      <c r="C39" s="139"/>
      <c r="D39" s="140" t="s">
        <v>44</v>
      </c>
      <c r="E39" s="140" t="s">
        <v>44</v>
      </c>
      <c r="F39" s="140" t="s">
        <v>189</v>
      </c>
      <c r="G39" s="140" t="s">
        <v>44</v>
      </c>
      <c r="H39" s="140" t="s">
        <v>189</v>
      </c>
      <c r="I39" s="140" t="s">
        <v>385</v>
      </c>
      <c r="J39" s="146"/>
      <c r="K39" s="134">
        <v>845.8335106382979</v>
      </c>
      <c r="L39" s="134">
        <f t="shared" si="1"/>
        <v>169.1667021276596</v>
      </c>
      <c r="M39" s="134">
        <f>K39+L39</f>
        <v>1015.0002127659575</v>
      </c>
    </row>
    <row r="40" spans="1:13" ht="40.5" customHeight="1">
      <c r="A40" s="307" t="s">
        <v>264</v>
      </c>
      <c r="B40" s="147" t="s">
        <v>2</v>
      </c>
      <c r="C40" s="139"/>
      <c r="D40" s="147" t="s">
        <v>44</v>
      </c>
      <c r="E40" s="147" t="s">
        <v>44</v>
      </c>
      <c r="F40" s="147" t="s">
        <v>115</v>
      </c>
      <c r="G40" s="147" t="s">
        <v>115</v>
      </c>
      <c r="H40" s="147" t="s">
        <v>115</v>
      </c>
      <c r="I40" s="147" t="s">
        <v>115</v>
      </c>
      <c r="J40" s="146"/>
      <c r="K40" s="200">
        <v>254.1691489361702</v>
      </c>
      <c r="L40" s="134">
        <f t="shared" si="1"/>
        <v>50.83382978723404</v>
      </c>
      <c r="M40" s="200">
        <f>K40+L40</f>
        <v>305.0029787234042</v>
      </c>
    </row>
    <row r="41" spans="1:13" ht="12.75">
      <c r="A41" s="297" t="s">
        <v>132</v>
      </c>
      <c r="B41" s="140" t="s">
        <v>42</v>
      </c>
      <c r="C41" s="139"/>
      <c r="D41" s="140" t="s">
        <v>62</v>
      </c>
      <c r="E41" s="140" t="s">
        <v>62</v>
      </c>
      <c r="F41" s="140" t="s">
        <v>115</v>
      </c>
      <c r="G41" s="140" t="s">
        <v>115</v>
      </c>
      <c r="H41" s="140" t="s">
        <v>115</v>
      </c>
      <c r="I41" s="140" t="s">
        <v>115</v>
      </c>
      <c r="J41" s="146"/>
      <c r="K41" s="150" t="s">
        <v>43</v>
      </c>
      <c r="L41" s="150" t="s">
        <v>43</v>
      </c>
      <c r="M41" s="150" t="s">
        <v>43</v>
      </c>
    </row>
    <row r="42" spans="1:13" ht="12.75">
      <c r="A42" s="301" t="s">
        <v>133</v>
      </c>
      <c r="B42" s="145"/>
      <c r="C42" s="139"/>
      <c r="D42" s="145"/>
      <c r="E42" s="145"/>
      <c r="F42" s="145"/>
      <c r="G42" s="145"/>
      <c r="H42" s="145"/>
      <c r="I42" s="145"/>
      <c r="J42" s="146"/>
      <c r="K42" s="302"/>
      <c r="L42" s="302"/>
      <c r="M42" s="302"/>
    </row>
    <row r="43" spans="1:13" ht="25.5">
      <c r="A43" s="297" t="s">
        <v>408</v>
      </c>
      <c r="B43" s="140" t="s">
        <v>134</v>
      </c>
      <c r="C43" s="139"/>
      <c r="D43" s="140" t="s">
        <v>44</v>
      </c>
      <c r="E43" s="140" t="s">
        <v>44</v>
      </c>
      <c r="F43" s="140" t="s">
        <v>44</v>
      </c>
      <c r="G43" s="140" t="s">
        <v>44</v>
      </c>
      <c r="H43" s="140" t="s">
        <v>44</v>
      </c>
      <c r="I43" s="140" t="s">
        <v>44</v>
      </c>
      <c r="J43" s="146"/>
      <c r="K43" s="134">
        <v>129.16833333333332</v>
      </c>
      <c r="L43" s="134">
        <f>K43*0.2</f>
        <v>25.833666666666666</v>
      </c>
      <c r="M43" s="134">
        <f>K43+L43</f>
        <v>155.00199999999998</v>
      </c>
    </row>
    <row r="44" spans="1:13" ht="12.75">
      <c r="A44" s="307" t="s">
        <v>135</v>
      </c>
      <c r="B44" s="147" t="s">
        <v>136</v>
      </c>
      <c r="C44" s="139"/>
      <c r="D44" s="147" t="s">
        <v>115</v>
      </c>
      <c r="E44" s="147" t="s">
        <v>115</v>
      </c>
      <c r="F44" s="147" t="s">
        <v>115</v>
      </c>
      <c r="G44" s="147" t="s">
        <v>115</v>
      </c>
      <c r="H44" s="147" t="s">
        <v>189</v>
      </c>
      <c r="I44" s="147" t="s">
        <v>189</v>
      </c>
      <c r="J44" s="146"/>
      <c r="K44" s="150" t="s">
        <v>43</v>
      </c>
      <c r="L44" s="150" t="s">
        <v>43</v>
      </c>
      <c r="M44" s="150" t="s">
        <v>43</v>
      </c>
    </row>
    <row r="45" spans="1:13" ht="25.5">
      <c r="A45" s="307" t="s">
        <v>325</v>
      </c>
      <c r="B45" s="147" t="s">
        <v>96</v>
      </c>
      <c r="C45" s="139"/>
      <c r="D45" s="147" t="s">
        <v>44</v>
      </c>
      <c r="E45" s="147" t="s">
        <v>44</v>
      </c>
      <c r="F45" s="147" t="s">
        <v>44</v>
      </c>
      <c r="G45" s="147" t="s">
        <v>44</v>
      </c>
      <c r="H45" s="147" t="s">
        <v>115</v>
      </c>
      <c r="I45" s="147" t="s">
        <v>115</v>
      </c>
      <c r="J45" s="146"/>
      <c r="K45" s="134">
        <v>591.6643617021276</v>
      </c>
      <c r="L45" s="134">
        <f>K45*0.2</f>
        <v>118.33287234042552</v>
      </c>
      <c r="M45" s="134">
        <f>K45+L45</f>
        <v>709.9972340425531</v>
      </c>
    </row>
    <row r="46" spans="1:13" ht="25.5">
      <c r="A46" s="308" t="s">
        <v>245</v>
      </c>
      <c r="B46" s="199" t="s">
        <v>60</v>
      </c>
      <c r="C46" s="139"/>
      <c r="D46" s="199" t="s">
        <v>189</v>
      </c>
      <c r="E46" s="199" t="s">
        <v>189</v>
      </c>
      <c r="F46" s="199" t="s">
        <v>189</v>
      </c>
      <c r="G46" s="199" t="s">
        <v>189</v>
      </c>
      <c r="H46" s="199" t="s">
        <v>44</v>
      </c>
      <c r="I46" s="199" t="s">
        <v>44</v>
      </c>
      <c r="J46" s="146"/>
      <c r="K46" s="134">
        <v>254.17</v>
      </c>
      <c r="L46" s="134">
        <f>K46*0.2</f>
        <v>50.834</v>
      </c>
      <c r="M46" s="134">
        <f>K46+L46</f>
        <v>305.004</v>
      </c>
    </row>
    <row r="47" spans="1:13" ht="12.75">
      <c r="A47" s="301" t="s">
        <v>137</v>
      </c>
      <c r="B47" s="145"/>
      <c r="C47" s="139"/>
      <c r="D47" s="145"/>
      <c r="E47" s="145"/>
      <c r="F47" s="145"/>
      <c r="G47" s="145"/>
      <c r="H47" s="145"/>
      <c r="I47" s="145"/>
      <c r="J47" s="146"/>
      <c r="K47" s="302"/>
      <c r="L47" s="302"/>
      <c r="M47" s="302"/>
    </row>
    <row r="48" spans="1:13" ht="25.5">
      <c r="A48" s="307" t="s">
        <v>138</v>
      </c>
      <c r="B48" s="147" t="s">
        <v>111</v>
      </c>
      <c r="C48" s="139"/>
      <c r="D48" s="147" t="s">
        <v>44</v>
      </c>
      <c r="E48" s="147" t="s">
        <v>44</v>
      </c>
      <c r="F48" s="147" t="s">
        <v>115</v>
      </c>
      <c r="G48" s="147" t="s">
        <v>115</v>
      </c>
      <c r="H48" s="147" t="s">
        <v>115</v>
      </c>
      <c r="I48" s="147" t="s">
        <v>115</v>
      </c>
      <c r="J48" s="146"/>
      <c r="K48" s="134">
        <v>337.50354609929076</v>
      </c>
      <c r="L48" s="134">
        <f>K48*0.2</f>
        <v>67.50070921985815</v>
      </c>
      <c r="M48" s="134">
        <f>K48+L48</f>
        <v>405.0042553191489</v>
      </c>
    </row>
    <row r="49" spans="1:13" ht="12.75">
      <c r="A49" s="301" t="s">
        <v>190</v>
      </c>
      <c r="B49" s="145"/>
      <c r="C49" s="139"/>
      <c r="D49" s="145"/>
      <c r="E49" s="145"/>
      <c r="F49" s="145"/>
      <c r="G49" s="145"/>
      <c r="H49" s="145"/>
      <c r="I49" s="145"/>
      <c r="J49" s="146"/>
      <c r="K49" s="302"/>
      <c r="L49" s="302"/>
      <c r="M49" s="302"/>
    </row>
    <row r="50" spans="1:13" ht="12.75">
      <c r="A50" s="297" t="s">
        <v>51</v>
      </c>
      <c r="B50" s="140" t="s">
        <v>86</v>
      </c>
      <c r="C50" s="139"/>
      <c r="D50" s="140" t="s">
        <v>115</v>
      </c>
      <c r="E50" s="140" t="s">
        <v>115</v>
      </c>
      <c r="F50" s="140" t="s">
        <v>115</v>
      </c>
      <c r="G50" s="140" t="s">
        <v>115</v>
      </c>
      <c r="H50" s="140" t="s">
        <v>115</v>
      </c>
      <c r="I50" s="140" t="s">
        <v>115</v>
      </c>
      <c r="J50" s="146"/>
      <c r="K50" s="309" t="s">
        <v>43</v>
      </c>
      <c r="L50" s="309" t="s">
        <v>43</v>
      </c>
      <c r="M50" s="309" t="s">
        <v>43</v>
      </c>
    </row>
    <row r="51" spans="1:13" ht="12.75">
      <c r="A51" s="307" t="s">
        <v>53</v>
      </c>
      <c r="B51" s="147" t="s">
        <v>409</v>
      </c>
      <c r="C51" s="139"/>
      <c r="D51" s="147" t="s">
        <v>44</v>
      </c>
      <c r="E51" s="147" t="s">
        <v>44</v>
      </c>
      <c r="F51" s="147" t="s">
        <v>44</v>
      </c>
      <c r="G51" s="147" t="s">
        <v>44</v>
      </c>
      <c r="H51" s="147" t="s">
        <v>115</v>
      </c>
      <c r="I51" s="147" t="s">
        <v>115</v>
      </c>
      <c r="J51" s="146"/>
      <c r="K51" s="134">
        <v>500</v>
      </c>
      <c r="L51" s="134">
        <f>K51*0.2</f>
        <v>100</v>
      </c>
      <c r="M51" s="134">
        <f>K51+L51</f>
        <v>600</v>
      </c>
    </row>
    <row r="52" spans="1:13" ht="12.75">
      <c r="A52" s="307" t="s">
        <v>410</v>
      </c>
      <c r="B52" s="147" t="s">
        <v>411</v>
      </c>
      <c r="C52" s="139"/>
      <c r="D52" s="147" t="s">
        <v>44</v>
      </c>
      <c r="E52" s="147" t="s">
        <v>44</v>
      </c>
      <c r="F52" s="147" t="s">
        <v>44</v>
      </c>
      <c r="G52" s="147" t="s">
        <v>44</v>
      </c>
      <c r="H52" s="147" t="s">
        <v>385</v>
      </c>
      <c r="I52" s="147" t="s">
        <v>385</v>
      </c>
      <c r="J52" s="146"/>
      <c r="K52" s="134">
        <v>1333.3333333333335</v>
      </c>
      <c r="L52" s="134">
        <f>K52*0.2</f>
        <v>266.6666666666667</v>
      </c>
      <c r="M52" s="134">
        <f>K52+L52</f>
        <v>1600.0000000000002</v>
      </c>
    </row>
    <row r="53" spans="1:13" ht="12.75">
      <c r="A53" s="307" t="s">
        <v>412</v>
      </c>
      <c r="B53" s="147" t="s">
        <v>411</v>
      </c>
      <c r="C53" s="139"/>
      <c r="D53" s="147" t="s">
        <v>385</v>
      </c>
      <c r="E53" s="147" t="s">
        <v>385</v>
      </c>
      <c r="F53" s="147" t="s">
        <v>385</v>
      </c>
      <c r="G53" s="147" t="s">
        <v>385</v>
      </c>
      <c r="H53" s="147" t="s">
        <v>44</v>
      </c>
      <c r="I53" s="147" t="s">
        <v>44</v>
      </c>
      <c r="J53" s="146"/>
      <c r="K53" s="134">
        <v>833.3333333333334</v>
      </c>
      <c r="L53" s="134">
        <f>K53*0.2</f>
        <v>166.66666666666669</v>
      </c>
      <c r="M53" s="134">
        <f>K53+L53</f>
        <v>1000</v>
      </c>
    </row>
    <row r="54" spans="1:13" ht="12.75">
      <c r="A54" s="301" t="s">
        <v>5</v>
      </c>
      <c r="B54" s="145"/>
      <c r="C54" s="148"/>
      <c r="D54" s="145"/>
      <c r="E54" s="145"/>
      <c r="F54" s="145"/>
      <c r="G54" s="145"/>
      <c r="H54" s="145"/>
      <c r="I54" s="145"/>
      <c r="J54" s="149"/>
      <c r="K54" s="302"/>
      <c r="L54" s="302"/>
      <c r="M54" s="302"/>
    </row>
    <row r="55" spans="1:13" ht="12.75">
      <c r="A55" s="310" t="s">
        <v>373</v>
      </c>
      <c r="B55" s="154" t="s">
        <v>139</v>
      </c>
      <c r="C55" s="153"/>
      <c r="D55" s="154" t="s">
        <v>98</v>
      </c>
      <c r="E55" s="154" t="s">
        <v>98</v>
      </c>
      <c r="F55" s="154" t="s">
        <v>98</v>
      </c>
      <c r="G55" s="154" t="s">
        <v>385</v>
      </c>
      <c r="H55" s="154" t="s">
        <v>189</v>
      </c>
      <c r="I55" s="154" t="s">
        <v>189</v>
      </c>
      <c r="J55" s="146"/>
      <c r="K55" s="226">
        <v>170.83333333333331</v>
      </c>
      <c r="L55" s="134">
        <f>K55*0.2</f>
        <v>34.166666666666664</v>
      </c>
      <c r="M55" s="134">
        <f>K55+L55</f>
        <v>204.99999999999997</v>
      </c>
    </row>
    <row r="56" spans="1:15" ht="12.75">
      <c r="A56" s="310" t="s">
        <v>413</v>
      </c>
      <c r="B56" s="154" t="s">
        <v>414</v>
      </c>
      <c r="C56" s="153"/>
      <c r="D56" s="154" t="s">
        <v>44</v>
      </c>
      <c r="E56" s="154" t="s">
        <v>44</v>
      </c>
      <c r="F56" s="154" t="s">
        <v>44</v>
      </c>
      <c r="G56" s="154" t="s">
        <v>44</v>
      </c>
      <c r="H56" s="154" t="s">
        <v>98</v>
      </c>
      <c r="I56" s="154" t="s">
        <v>385</v>
      </c>
      <c r="J56" s="146"/>
      <c r="K56" s="226">
        <v>170.83333333333331</v>
      </c>
      <c r="L56" s="134">
        <f>K56*0.2</f>
        <v>34.166666666666664</v>
      </c>
      <c r="M56" s="134">
        <f>K56+L56</f>
        <v>204.99999999999997</v>
      </c>
      <c r="O56" s="2"/>
    </row>
    <row r="57" spans="1:15" ht="12.75">
      <c r="A57" s="310" t="s">
        <v>415</v>
      </c>
      <c r="B57" s="154" t="s">
        <v>328</v>
      </c>
      <c r="C57" s="153"/>
      <c r="D57" s="154" t="s">
        <v>44</v>
      </c>
      <c r="E57" s="154" t="s">
        <v>44</v>
      </c>
      <c r="F57" s="154" t="s">
        <v>44</v>
      </c>
      <c r="G57" s="154" t="s">
        <v>98</v>
      </c>
      <c r="H57" s="154" t="s">
        <v>385</v>
      </c>
      <c r="I57" s="154" t="s">
        <v>385</v>
      </c>
      <c r="J57" s="146"/>
      <c r="K57" s="163" t="s">
        <v>43</v>
      </c>
      <c r="L57" s="163" t="s">
        <v>43</v>
      </c>
      <c r="M57" s="163" t="s">
        <v>43</v>
      </c>
      <c r="O57" s="2"/>
    </row>
    <row r="58" spans="1:15" ht="12.75">
      <c r="A58" s="310" t="s">
        <v>326</v>
      </c>
      <c r="B58" s="154" t="s">
        <v>186</v>
      </c>
      <c r="C58" s="155"/>
      <c r="D58" s="154" t="s">
        <v>44</v>
      </c>
      <c r="E58" s="154" t="s">
        <v>44</v>
      </c>
      <c r="F58" s="154" t="s">
        <v>44</v>
      </c>
      <c r="G58" s="154" t="s">
        <v>44</v>
      </c>
      <c r="H58" s="154" t="s">
        <v>189</v>
      </c>
      <c r="I58" s="154" t="s">
        <v>189</v>
      </c>
      <c r="J58" s="146"/>
      <c r="K58" s="226">
        <v>845.835</v>
      </c>
      <c r="L58" s="134">
        <f>K58*0.2</f>
        <v>169.16700000000003</v>
      </c>
      <c r="M58" s="134">
        <f>K58+L58</f>
        <v>1015.0020000000001</v>
      </c>
      <c r="O58" s="2"/>
    </row>
    <row r="59" spans="1:15" ht="12.75">
      <c r="A59" s="310" t="s">
        <v>326</v>
      </c>
      <c r="B59" s="154" t="s">
        <v>186</v>
      </c>
      <c r="C59" s="155"/>
      <c r="D59" s="154" t="s">
        <v>189</v>
      </c>
      <c r="E59" s="154" t="s">
        <v>189</v>
      </c>
      <c r="F59" s="154" t="s">
        <v>189</v>
      </c>
      <c r="G59" s="154" t="s">
        <v>189</v>
      </c>
      <c r="H59" s="154" t="s">
        <v>44</v>
      </c>
      <c r="I59" s="154" t="s">
        <v>385</v>
      </c>
      <c r="J59" s="146"/>
      <c r="K59" s="226">
        <v>675.0033333333333</v>
      </c>
      <c r="L59" s="134">
        <f>K59*0.2</f>
        <v>135.00066666666666</v>
      </c>
      <c r="M59" s="134">
        <f>K59+L59</f>
        <v>810.004</v>
      </c>
      <c r="O59" s="2"/>
    </row>
    <row r="60" spans="1:15" ht="12.75">
      <c r="A60" s="310" t="s">
        <v>327</v>
      </c>
      <c r="B60" s="154" t="s">
        <v>329</v>
      </c>
      <c r="C60" s="155"/>
      <c r="D60" s="154" t="s">
        <v>44</v>
      </c>
      <c r="E60" s="154" t="s">
        <v>44</v>
      </c>
      <c r="F60" s="154" t="s">
        <v>44</v>
      </c>
      <c r="G60" s="154" t="s">
        <v>44</v>
      </c>
      <c r="H60" s="154" t="s">
        <v>189</v>
      </c>
      <c r="I60" s="154" t="s">
        <v>115</v>
      </c>
      <c r="J60" s="146"/>
      <c r="K60" s="226">
        <v>1016.6666666666665</v>
      </c>
      <c r="L60" s="134">
        <f>K60*0.2</f>
        <v>203.33333333333331</v>
      </c>
      <c r="M60" s="134">
        <f>K60+L60</f>
        <v>1219.9999999999998</v>
      </c>
      <c r="O60" s="2"/>
    </row>
    <row r="61" spans="1:15" ht="12.75">
      <c r="A61" s="310" t="s">
        <v>327</v>
      </c>
      <c r="B61" s="154" t="s">
        <v>329</v>
      </c>
      <c r="C61" s="155"/>
      <c r="D61" s="154" t="s">
        <v>189</v>
      </c>
      <c r="E61" s="154" t="s">
        <v>189</v>
      </c>
      <c r="F61" s="154" t="s">
        <v>189</v>
      </c>
      <c r="G61" s="154" t="s">
        <v>189</v>
      </c>
      <c r="H61" s="154" t="s">
        <v>44</v>
      </c>
      <c r="I61" s="154" t="s">
        <v>385</v>
      </c>
      <c r="J61" s="146"/>
      <c r="K61" s="226">
        <v>845.8333333333333</v>
      </c>
      <c r="L61" s="134">
        <f>K61*0.2</f>
        <v>169.16666666666666</v>
      </c>
      <c r="M61" s="134">
        <f>K61+L61</f>
        <v>1014.9999999999999</v>
      </c>
      <c r="O61" s="2"/>
    </row>
    <row r="62" spans="1:15" ht="12.75">
      <c r="A62" s="310" t="s">
        <v>370</v>
      </c>
      <c r="B62" s="154" t="s">
        <v>371</v>
      </c>
      <c r="C62" s="155"/>
      <c r="D62" s="154" t="s">
        <v>115</v>
      </c>
      <c r="E62" s="154" t="s">
        <v>115</v>
      </c>
      <c r="F62" s="154" t="s">
        <v>115</v>
      </c>
      <c r="G62" s="154" t="s">
        <v>115</v>
      </c>
      <c r="H62" s="154" t="s">
        <v>115</v>
      </c>
      <c r="I62" s="154" t="s">
        <v>115</v>
      </c>
      <c r="J62" s="146"/>
      <c r="K62" s="200" t="s">
        <v>43</v>
      </c>
      <c r="L62" s="134" t="s">
        <v>43</v>
      </c>
      <c r="M62" s="134" t="s">
        <v>43</v>
      </c>
      <c r="O62" s="2"/>
    </row>
    <row r="63" spans="1:15" ht="12.75">
      <c r="A63" s="310" t="s">
        <v>140</v>
      </c>
      <c r="B63" s="154" t="s">
        <v>7</v>
      </c>
      <c r="C63" s="153"/>
      <c r="D63" s="154" t="s">
        <v>44</v>
      </c>
      <c r="E63" s="154" t="s">
        <v>44</v>
      </c>
      <c r="F63" s="154" t="s">
        <v>44</v>
      </c>
      <c r="G63" s="154" t="s">
        <v>44</v>
      </c>
      <c r="H63" s="154" t="s">
        <v>44</v>
      </c>
      <c r="I63" s="154" t="s">
        <v>44</v>
      </c>
      <c r="J63" s="149"/>
      <c r="K63" s="134">
        <v>154.16666666666669</v>
      </c>
      <c r="L63" s="134">
        <f>K63*0.2</f>
        <v>30.83333333333334</v>
      </c>
      <c r="M63" s="134">
        <f>K63+L63</f>
        <v>185.00000000000003</v>
      </c>
      <c r="O63" s="2"/>
    </row>
    <row r="64" spans="1:15" ht="12.75">
      <c r="A64" s="310" t="s">
        <v>379</v>
      </c>
      <c r="B64" s="154" t="s">
        <v>378</v>
      </c>
      <c r="C64" s="153"/>
      <c r="D64" s="154" t="s">
        <v>115</v>
      </c>
      <c r="E64" s="154" t="s">
        <v>115</v>
      </c>
      <c r="F64" s="154" t="s">
        <v>115</v>
      </c>
      <c r="G64" s="154" t="s">
        <v>115</v>
      </c>
      <c r="H64" s="154" t="s">
        <v>115</v>
      </c>
      <c r="I64" s="154" t="s">
        <v>385</v>
      </c>
      <c r="J64" s="149"/>
      <c r="K64" s="134" t="s">
        <v>43</v>
      </c>
      <c r="L64" s="134" t="s">
        <v>43</v>
      </c>
      <c r="M64" s="134" t="s">
        <v>43</v>
      </c>
      <c r="O64" s="2"/>
    </row>
    <row r="65" spans="1:13" ht="12.75">
      <c r="A65" s="310" t="s">
        <v>377</v>
      </c>
      <c r="B65" s="154" t="s">
        <v>6</v>
      </c>
      <c r="C65" s="153"/>
      <c r="D65" s="154" t="s">
        <v>62</v>
      </c>
      <c r="E65" s="154" t="s">
        <v>62</v>
      </c>
      <c r="F65" s="154" t="s">
        <v>62</v>
      </c>
      <c r="G65" s="154" t="s">
        <v>62</v>
      </c>
      <c r="H65" s="154" t="s">
        <v>62</v>
      </c>
      <c r="I65" s="154" t="s">
        <v>115</v>
      </c>
      <c r="J65" s="146"/>
      <c r="K65" s="150" t="s">
        <v>43</v>
      </c>
      <c r="L65" s="150" t="s">
        <v>43</v>
      </c>
      <c r="M65" s="150" t="s">
        <v>43</v>
      </c>
    </row>
    <row r="66" spans="1:13" ht="12.75">
      <c r="A66" s="311" t="s">
        <v>141</v>
      </c>
      <c r="B66" s="152" t="s">
        <v>97</v>
      </c>
      <c r="C66" s="153"/>
      <c r="D66" s="152" t="s">
        <v>44</v>
      </c>
      <c r="E66" s="152" t="s">
        <v>44</v>
      </c>
      <c r="F66" s="152" t="s">
        <v>44</v>
      </c>
      <c r="G66" s="152" t="s">
        <v>44</v>
      </c>
      <c r="H66" s="152" t="s">
        <v>44</v>
      </c>
      <c r="I66" s="152" t="s">
        <v>44</v>
      </c>
      <c r="J66" s="146"/>
      <c r="K66" s="134">
        <v>337.50124113475175</v>
      </c>
      <c r="L66" s="134">
        <f>K66*0.2</f>
        <v>67.50024822695035</v>
      </c>
      <c r="M66" s="134">
        <f>K66+L66</f>
        <v>405.0014893617021</v>
      </c>
    </row>
    <row r="67" spans="1:13" ht="12.75">
      <c r="A67" s="312" t="s">
        <v>16</v>
      </c>
      <c r="B67" s="313"/>
      <c r="C67" s="156"/>
      <c r="D67" s="157"/>
      <c r="E67" s="157"/>
      <c r="F67" s="157"/>
      <c r="G67" s="157"/>
      <c r="H67" s="157"/>
      <c r="I67" s="157"/>
      <c r="J67" s="146"/>
      <c r="K67" s="306"/>
      <c r="L67" s="306"/>
      <c r="M67" s="306"/>
    </row>
    <row r="68" spans="1:13" ht="12.75">
      <c r="A68" s="301" t="s">
        <v>125</v>
      </c>
      <c r="B68" s="145"/>
      <c r="C68" s="151"/>
      <c r="D68" s="145"/>
      <c r="E68" s="145"/>
      <c r="F68" s="145"/>
      <c r="G68" s="145"/>
      <c r="H68" s="145"/>
      <c r="I68" s="145"/>
      <c r="J68" s="149"/>
      <c r="K68" s="302"/>
      <c r="L68" s="302"/>
      <c r="M68" s="302"/>
    </row>
    <row r="69" spans="1:13" ht="12.75">
      <c r="A69" s="303" t="s">
        <v>142</v>
      </c>
      <c r="B69" s="211" t="s">
        <v>46</v>
      </c>
      <c r="C69" s="139"/>
      <c r="D69" s="211" t="s">
        <v>44</v>
      </c>
      <c r="E69" s="211" t="s">
        <v>44</v>
      </c>
      <c r="F69" s="211" t="s">
        <v>44</v>
      </c>
      <c r="G69" s="211" t="s">
        <v>44</v>
      </c>
      <c r="H69" s="211" t="s">
        <v>44</v>
      </c>
      <c r="I69" s="211" t="s">
        <v>44</v>
      </c>
      <c r="J69" s="146"/>
      <c r="K69" s="134">
        <v>20.834929078014184</v>
      </c>
      <c r="L69" s="134">
        <f>K69*0.2</f>
        <v>4.166985815602837</v>
      </c>
      <c r="M69" s="134">
        <f>K69+L69</f>
        <v>25.00191489361702</v>
      </c>
    </row>
    <row r="70" spans="1:13" ht="12.75">
      <c r="A70" s="303" t="s">
        <v>143</v>
      </c>
      <c r="B70" s="211" t="s">
        <v>45</v>
      </c>
      <c r="C70" s="139"/>
      <c r="D70" s="211" t="s">
        <v>115</v>
      </c>
      <c r="E70" s="211" t="s">
        <v>115</v>
      </c>
      <c r="F70" s="211" t="s">
        <v>115</v>
      </c>
      <c r="G70" s="211" t="s">
        <v>115</v>
      </c>
      <c r="H70" s="211" t="s">
        <v>115</v>
      </c>
      <c r="I70" s="211" t="s">
        <v>115</v>
      </c>
      <c r="J70" s="146"/>
      <c r="K70" s="150" t="s">
        <v>43</v>
      </c>
      <c r="L70" s="150" t="s">
        <v>43</v>
      </c>
      <c r="M70" s="150" t="s">
        <v>43</v>
      </c>
    </row>
    <row r="71" spans="1:13" ht="12.75">
      <c r="A71" s="303" t="s">
        <v>145</v>
      </c>
      <c r="B71" s="211" t="s">
        <v>22</v>
      </c>
      <c r="C71" s="139"/>
      <c r="D71" s="211" t="s">
        <v>44</v>
      </c>
      <c r="E71" s="211" t="s">
        <v>44</v>
      </c>
      <c r="F71" s="211" t="s">
        <v>44</v>
      </c>
      <c r="G71" s="211" t="s">
        <v>44</v>
      </c>
      <c r="H71" s="211" t="s">
        <v>44</v>
      </c>
      <c r="I71" s="211" t="s">
        <v>44</v>
      </c>
      <c r="J71" s="146"/>
      <c r="K71" s="134">
        <v>195.8363475177305</v>
      </c>
      <c r="L71" s="134">
        <f>K71*0.2</f>
        <v>39.1672695035461</v>
      </c>
      <c r="M71" s="134">
        <f>K71+L71</f>
        <v>235.0036170212766</v>
      </c>
    </row>
    <row r="72" spans="1:13" ht="25.5">
      <c r="A72" s="303" t="s">
        <v>416</v>
      </c>
      <c r="B72" s="211" t="s">
        <v>270</v>
      </c>
      <c r="C72" s="139"/>
      <c r="D72" s="211" t="s">
        <v>44</v>
      </c>
      <c r="E72" s="211" t="s">
        <v>44</v>
      </c>
      <c r="F72" s="211" t="s">
        <v>44</v>
      </c>
      <c r="G72" s="211" t="s">
        <v>44</v>
      </c>
      <c r="H72" s="211" t="s">
        <v>44</v>
      </c>
      <c r="I72" s="211" t="s">
        <v>44</v>
      </c>
      <c r="J72" s="146"/>
      <c r="K72" s="134">
        <v>204.16333333333333</v>
      </c>
      <c r="L72" s="134">
        <f>K72*0.2</f>
        <v>40.83266666666667</v>
      </c>
      <c r="M72" s="134">
        <f>K72+L72</f>
        <v>244.99599999999998</v>
      </c>
    </row>
    <row r="73" spans="1:13" ht="12.75">
      <c r="A73" s="303" t="s">
        <v>146</v>
      </c>
      <c r="B73" s="211" t="s">
        <v>147</v>
      </c>
      <c r="C73" s="139"/>
      <c r="D73" s="211" t="s">
        <v>189</v>
      </c>
      <c r="E73" s="211" t="s">
        <v>189</v>
      </c>
      <c r="F73" s="211" t="s">
        <v>189</v>
      </c>
      <c r="G73" s="211" t="s">
        <v>189</v>
      </c>
      <c r="H73" s="211" t="s">
        <v>115</v>
      </c>
      <c r="I73" s="211" t="s">
        <v>115</v>
      </c>
      <c r="J73" s="149"/>
      <c r="K73" s="150" t="s">
        <v>43</v>
      </c>
      <c r="L73" s="150" t="s">
        <v>43</v>
      </c>
      <c r="M73" s="150" t="s">
        <v>43</v>
      </c>
    </row>
    <row r="74" spans="1:13" ht="12.75">
      <c r="A74" s="303" t="s">
        <v>21</v>
      </c>
      <c r="B74" s="211" t="s">
        <v>20</v>
      </c>
      <c r="C74" s="139"/>
      <c r="D74" s="211" t="s">
        <v>189</v>
      </c>
      <c r="E74" s="211" t="s">
        <v>189</v>
      </c>
      <c r="F74" s="211" t="s">
        <v>115</v>
      </c>
      <c r="G74" s="211" t="s">
        <v>115</v>
      </c>
      <c r="H74" s="211" t="s">
        <v>115</v>
      </c>
      <c r="I74" s="211" t="s">
        <v>115</v>
      </c>
      <c r="J74" s="146"/>
      <c r="K74" s="134" t="s">
        <v>43</v>
      </c>
      <c r="L74" s="134" t="s">
        <v>43</v>
      </c>
      <c r="M74" s="134" t="s">
        <v>43</v>
      </c>
    </row>
    <row r="75" spans="1:13" ht="25.5">
      <c r="A75" s="303" t="s">
        <v>332</v>
      </c>
      <c r="B75" s="211" t="s">
        <v>331</v>
      </c>
      <c r="C75" s="139"/>
      <c r="D75" s="211" t="s">
        <v>62</v>
      </c>
      <c r="E75" s="211" t="s">
        <v>62</v>
      </c>
      <c r="F75" s="211" t="s">
        <v>44</v>
      </c>
      <c r="G75" s="211" t="s">
        <v>44</v>
      </c>
      <c r="H75" s="211" t="s">
        <v>115</v>
      </c>
      <c r="I75" s="211" t="s">
        <v>115</v>
      </c>
      <c r="J75" s="146"/>
      <c r="K75" s="134">
        <v>583.3333333333335</v>
      </c>
      <c r="L75" s="134">
        <f>K75*0.2</f>
        <v>116.6666666666667</v>
      </c>
      <c r="M75" s="134">
        <f>K75+L75</f>
        <v>700.0000000000002</v>
      </c>
    </row>
    <row r="76" spans="1:13" ht="25.5">
      <c r="A76" s="303" t="s">
        <v>333</v>
      </c>
      <c r="B76" s="211" t="s">
        <v>148</v>
      </c>
      <c r="C76" s="139"/>
      <c r="D76" s="211" t="s">
        <v>62</v>
      </c>
      <c r="E76" s="211" t="s">
        <v>62</v>
      </c>
      <c r="F76" s="211" t="s">
        <v>44</v>
      </c>
      <c r="G76" s="211" t="s">
        <v>44</v>
      </c>
      <c r="H76" s="211" t="s">
        <v>189</v>
      </c>
      <c r="I76" s="211" t="s">
        <v>385</v>
      </c>
      <c r="J76" s="146"/>
      <c r="K76" s="134">
        <v>850</v>
      </c>
      <c r="L76" s="134">
        <f>K76*0.2</f>
        <v>170</v>
      </c>
      <c r="M76" s="134">
        <f>K76+L76</f>
        <v>1020</v>
      </c>
    </row>
    <row r="77" spans="1:13" ht="25.5">
      <c r="A77" s="303" t="s">
        <v>334</v>
      </c>
      <c r="B77" s="211" t="s">
        <v>148</v>
      </c>
      <c r="C77" s="139"/>
      <c r="D77" s="211" t="s">
        <v>189</v>
      </c>
      <c r="E77" s="211" t="s">
        <v>189</v>
      </c>
      <c r="F77" s="211" t="s">
        <v>189</v>
      </c>
      <c r="G77" s="211" t="s">
        <v>189</v>
      </c>
      <c r="H77" s="211" t="s">
        <v>44</v>
      </c>
      <c r="I77" s="211" t="s">
        <v>44</v>
      </c>
      <c r="J77" s="146"/>
      <c r="K77" s="134">
        <v>266.66666666666663</v>
      </c>
      <c r="L77" s="134">
        <f>K77*0.2</f>
        <v>53.33333333333333</v>
      </c>
      <c r="M77" s="134">
        <f>K77+L77</f>
        <v>319.99999999999994</v>
      </c>
    </row>
    <row r="78" spans="1:13" ht="12.75">
      <c r="A78" s="303" t="s">
        <v>108</v>
      </c>
      <c r="B78" s="211" t="s">
        <v>149</v>
      </c>
      <c r="C78" s="139"/>
      <c r="D78" s="211" t="s">
        <v>189</v>
      </c>
      <c r="E78" s="211" t="s">
        <v>189</v>
      </c>
      <c r="F78" s="211" t="s">
        <v>189</v>
      </c>
      <c r="G78" s="211" t="s">
        <v>189</v>
      </c>
      <c r="H78" s="211" t="s">
        <v>115</v>
      </c>
      <c r="I78" s="211" t="s">
        <v>115</v>
      </c>
      <c r="J78" s="146"/>
      <c r="K78" s="150" t="s">
        <v>43</v>
      </c>
      <c r="L78" s="150" t="s">
        <v>43</v>
      </c>
      <c r="M78" s="150" t="s">
        <v>43</v>
      </c>
    </row>
    <row r="79" spans="1:13" ht="12.75">
      <c r="A79" s="303" t="s">
        <v>308</v>
      </c>
      <c r="B79" s="211" t="s">
        <v>30</v>
      </c>
      <c r="C79" s="139"/>
      <c r="D79" s="211" t="s">
        <v>189</v>
      </c>
      <c r="E79" s="211" t="s">
        <v>189</v>
      </c>
      <c r="F79" s="211" t="s">
        <v>271</v>
      </c>
      <c r="G79" s="211" t="s">
        <v>115</v>
      </c>
      <c r="H79" s="211" t="s">
        <v>115</v>
      </c>
      <c r="I79" s="211" t="s">
        <v>115</v>
      </c>
      <c r="J79" s="146"/>
      <c r="K79" s="150" t="s">
        <v>43</v>
      </c>
      <c r="L79" s="150" t="s">
        <v>43</v>
      </c>
      <c r="M79" s="150" t="s">
        <v>43</v>
      </c>
    </row>
    <row r="80" spans="1:13" ht="12.75">
      <c r="A80" s="301" t="s">
        <v>150</v>
      </c>
      <c r="B80" s="145"/>
      <c r="C80" s="139"/>
      <c r="D80" s="145"/>
      <c r="E80" s="145"/>
      <c r="F80" s="145"/>
      <c r="G80" s="145"/>
      <c r="H80" s="145"/>
      <c r="I80" s="145"/>
      <c r="J80" s="146"/>
      <c r="K80" s="302"/>
      <c r="L80" s="302"/>
      <c r="M80" s="302"/>
    </row>
    <row r="81" spans="1:13" ht="12.75">
      <c r="A81" s="307" t="s">
        <v>272</v>
      </c>
      <c r="B81" s="147" t="s">
        <v>41</v>
      </c>
      <c r="C81" s="160"/>
      <c r="D81" s="147" t="s">
        <v>44</v>
      </c>
      <c r="E81" s="147" t="s">
        <v>44</v>
      </c>
      <c r="F81" s="147" t="s">
        <v>44</v>
      </c>
      <c r="G81" s="147" t="s">
        <v>115</v>
      </c>
      <c r="H81" s="147" t="s">
        <v>189</v>
      </c>
      <c r="I81" s="147" t="s">
        <v>189</v>
      </c>
      <c r="J81" s="146"/>
      <c r="K81" s="134">
        <v>254.1691489361702</v>
      </c>
      <c r="L81" s="134">
        <f>K81*0.2</f>
        <v>50.83382978723404</v>
      </c>
      <c r="M81" s="134">
        <f>K81+L81</f>
        <v>305.0029787234042</v>
      </c>
    </row>
    <row r="82" spans="1:13" ht="12.75">
      <c r="A82" s="297" t="s">
        <v>151</v>
      </c>
      <c r="B82" s="140" t="s">
        <v>61</v>
      </c>
      <c r="C82" s="139"/>
      <c r="D82" s="140" t="s">
        <v>189</v>
      </c>
      <c r="E82" s="140" t="s">
        <v>189</v>
      </c>
      <c r="F82" s="140" t="s">
        <v>189</v>
      </c>
      <c r="G82" s="140" t="s">
        <v>189</v>
      </c>
      <c r="H82" s="140" t="s">
        <v>115</v>
      </c>
      <c r="I82" s="140" t="s">
        <v>115</v>
      </c>
      <c r="J82" s="146"/>
      <c r="K82" s="150" t="s">
        <v>43</v>
      </c>
      <c r="L82" s="150" t="s">
        <v>43</v>
      </c>
      <c r="M82" s="150" t="s">
        <v>43</v>
      </c>
    </row>
    <row r="83" spans="1:13" ht="12.75">
      <c r="A83" s="297" t="s">
        <v>195</v>
      </c>
      <c r="B83" s="140" t="s">
        <v>23</v>
      </c>
      <c r="C83" s="139"/>
      <c r="D83" s="140" t="s">
        <v>189</v>
      </c>
      <c r="E83" s="140" t="s">
        <v>189</v>
      </c>
      <c r="F83" s="140" t="s">
        <v>44</v>
      </c>
      <c r="G83" s="140" t="s">
        <v>115</v>
      </c>
      <c r="H83" s="140" t="s">
        <v>189</v>
      </c>
      <c r="I83" s="140" t="s">
        <v>189</v>
      </c>
      <c r="J83" s="146"/>
      <c r="K83" s="134">
        <v>1312.5019503546098</v>
      </c>
      <c r="L83" s="134">
        <f>K83*0.2</f>
        <v>262.500390070922</v>
      </c>
      <c r="M83" s="134">
        <f>K83+L83</f>
        <v>1575.0023404255317</v>
      </c>
    </row>
    <row r="84" spans="1:13" ht="12.75">
      <c r="A84" s="296" t="s">
        <v>196</v>
      </c>
      <c r="B84" s="158" t="s">
        <v>23</v>
      </c>
      <c r="C84" s="139"/>
      <c r="D84" s="158" t="s">
        <v>44</v>
      </c>
      <c r="E84" s="158" t="s">
        <v>44</v>
      </c>
      <c r="F84" s="158" t="s">
        <v>189</v>
      </c>
      <c r="G84" s="158" t="s">
        <v>189</v>
      </c>
      <c r="H84" s="158" t="s">
        <v>189</v>
      </c>
      <c r="I84" s="158" t="s">
        <v>189</v>
      </c>
      <c r="J84" s="146"/>
      <c r="K84" s="134">
        <v>591.6643617021276</v>
      </c>
      <c r="L84" s="134">
        <f>K84*0.2</f>
        <v>118.33287234042552</v>
      </c>
      <c r="M84" s="134">
        <f>K84+L84</f>
        <v>709.9972340425531</v>
      </c>
    </row>
    <row r="85" spans="1:13" ht="12.75">
      <c r="A85" s="314" t="s">
        <v>417</v>
      </c>
      <c r="B85" s="256" t="s">
        <v>382</v>
      </c>
      <c r="C85" s="139"/>
      <c r="D85" s="256" t="s">
        <v>43</v>
      </c>
      <c r="E85" s="256" t="s">
        <v>43</v>
      </c>
      <c r="F85" s="256" t="s">
        <v>43</v>
      </c>
      <c r="G85" s="256" t="s">
        <v>43</v>
      </c>
      <c r="H85" s="256" t="s">
        <v>115</v>
      </c>
      <c r="I85" s="256" t="s">
        <v>115</v>
      </c>
      <c r="J85" s="146"/>
      <c r="K85" s="150" t="s">
        <v>43</v>
      </c>
      <c r="L85" s="150" t="s">
        <v>43</v>
      </c>
      <c r="M85" s="150" t="s">
        <v>43</v>
      </c>
    </row>
    <row r="86" spans="1:13" ht="12.75">
      <c r="A86" s="315" t="s">
        <v>152</v>
      </c>
      <c r="B86" s="159"/>
      <c r="C86" s="139"/>
      <c r="D86" s="159"/>
      <c r="E86" s="159"/>
      <c r="F86" s="159"/>
      <c r="G86" s="159"/>
      <c r="H86" s="159"/>
      <c r="I86" s="159"/>
      <c r="J86" s="146"/>
      <c r="K86" s="302"/>
      <c r="L86" s="302"/>
      <c r="M86" s="302"/>
    </row>
    <row r="87" spans="1:13" ht="12.75">
      <c r="A87" s="297" t="s">
        <v>418</v>
      </c>
      <c r="B87" s="140" t="s">
        <v>419</v>
      </c>
      <c r="C87" s="139"/>
      <c r="D87" s="140" t="s">
        <v>62</v>
      </c>
      <c r="E87" s="140" t="s">
        <v>62</v>
      </c>
      <c r="F87" s="140" t="s">
        <v>189</v>
      </c>
      <c r="G87" s="140" t="s">
        <v>44</v>
      </c>
      <c r="H87" s="140" t="s">
        <v>44</v>
      </c>
      <c r="I87" s="140" t="s">
        <v>115</v>
      </c>
      <c r="J87" s="146"/>
      <c r="K87" s="134">
        <v>150.0028368794326</v>
      </c>
      <c r="L87" s="134">
        <f>K87*0.2</f>
        <v>30.000567375886522</v>
      </c>
      <c r="M87" s="134">
        <f>K87+L87</f>
        <v>180.00340425531914</v>
      </c>
    </row>
    <row r="88" spans="1:13" ht="25.5">
      <c r="A88" s="296" t="s">
        <v>393</v>
      </c>
      <c r="B88" s="158" t="s">
        <v>392</v>
      </c>
      <c r="C88" s="139"/>
      <c r="D88" s="158" t="s">
        <v>189</v>
      </c>
      <c r="E88" s="158" t="s">
        <v>189</v>
      </c>
      <c r="F88" s="158" t="s">
        <v>189</v>
      </c>
      <c r="G88" s="158" t="s">
        <v>189</v>
      </c>
      <c r="H88" s="158" t="s">
        <v>189</v>
      </c>
      <c r="I88" s="158" t="s">
        <v>115</v>
      </c>
      <c r="J88" s="146"/>
      <c r="K88" s="150" t="s">
        <v>43</v>
      </c>
      <c r="L88" s="150" t="s">
        <v>43</v>
      </c>
      <c r="M88" s="150" t="s">
        <v>386</v>
      </c>
    </row>
    <row r="89" spans="1:13" ht="12.75">
      <c r="A89" s="315" t="s">
        <v>153</v>
      </c>
      <c r="B89" s="159"/>
      <c r="C89" s="139"/>
      <c r="D89" s="159"/>
      <c r="E89" s="159"/>
      <c r="F89" s="159"/>
      <c r="G89" s="159"/>
      <c r="H89" s="159"/>
      <c r="I89" s="159"/>
      <c r="J89" s="146"/>
      <c r="K89" s="302"/>
      <c r="L89" s="302"/>
      <c r="M89" s="302"/>
    </row>
    <row r="90" spans="1:14" ht="12.75">
      <c r="A90" s="296" t="s">
        <v>388</v>
      </c>
      <c r="B90" s="158" t="s">
        <v>389</v>
      </c>
      <c r="C90" s="139"/>
      <c r="D90" s="158" t="s">
        <v>189</v>
      </c>
      <c r="E90" s="158" t="s">
        <v>189</v>
      </c>
      <c r="F90" s="158" t="s">
        <v>189</v>
      </c>
      <c r="G90" s="158" t="s">
        <v>189</v>
      </c>
      <c r="H90" s="158" t="s">
        <v>385</v>
      </c>
      <c r="I90" s="158" t="s">
        <v>115</v>
      </c>
      <c r="J90" s="129"/>
      <c r="K90" s="163">
        <v>70.835</v>
      </c>
      <c r="L90" s="163">
        <f>K90*0.2</f>
        <v>14.167</v>
      </c>
      <c r="M90" s="163">
        <f>K90+L90</f>
        <v>85.002</v>
      </c>
      <c r="N90" s="216" t="s">
        <v>58</v>
      </c>
    </row>
    <row r="91" spans="1:14" ht="12.75">
      <c r="A91" s="296" t="s">
        <v>154</v>
      </c>
      <c r="B91" s="158" t="s">
        <v>155</v>
      </c>
      <c r="C91" s="139"/>
      <c r="D91" s="158" t="s">
        <v>44</v>
      </c>
      <c r="E91" s="158" t="s">
        <v>44</v>
      </c>
      <c r="F91" s="158" t="s">
        <v>189</v>
      </c>
      <c r="G91" s="158" t="s">
        <v>44</v>
      </c>
      <c r="H91" s="158" t="s">
        <v>44</v>
      </c>
      <c r="I91" s="158" t="s">
        <v>385</v>
      </c>
      <c r="J91" s="129"/>
      <c r="K91" s="226">
        <v>70.835</v>
      </c>
      <c r="L91" s="163">
        <f>K91*0.2</f>
        <v>14.167</v>
      </c>
      <c r="M91" s="163">
        <f>K91+L91</f>
        <v>85.002</v>
      </c>
      <c r="N91" s="216" t="s">
        <v>58</v>
      </c>
    </row>
    <row r="92" spans="1:14" ht="38.25">
      <c r="A92" s="296" t="s">
        <v>387</v>
      </c>
      <c r="B92" s="158" t="s">
        <v>391</v>
      </c>
      <c r="C92" s="139"/>
      <c r="D92" s="158" t="s">
        <v>189</v>
      </c>
      <c r="E92" s="158" t="s">
        <v>189</v>
      </c>
      <c r="F92" s="158" t="s">
        <v>189</v>
      </c>
      <c r="G92" s="158" t="s">
        <v>189</v>
      </c>
      <c r="H92" s="158" t="s">
        <v>44</v>
      </c>
      <c r="I92" s="158" t="s">
        <v>115</v>
      </c>
      <c r="J92" s="129"/>
      <c r="K92" s="316" t="s">
        <v>43</v>
      </c>
      <c r="L92" s="316" t="s">
        <v>43</v>
      </c>
      <c r="M92" s="316" t="s">
        <v>43</v>
      </c>
      <c r="N92" s="216"/>
    </row>
    <row r="93" spans="1:13" ht="12.75">
      <c r="A93" s="296" t="s">
        <v>156</v>
      </c>
      <c r="B93" s="158" t="s">
        <v>420</v>
      </c>
      <c r="C93" s="139"/>
      <c r="D93" s="158" t="s">
        <v>115</v>
      </c>
      <c r="E93" s="158" t="s">
        <v>115</v>
      </c>
      <c r="F93" s="158" t="s">
        <v>115</v>
      </c>
      <c r="G93" s="158" t="s">
        <v>115</v>
      </c>
      <c r="H93" s="158" t="s">
        <v>189</v>
      </c>
      <c r="I93" s="158" t="s">
        <v>189</v>
      </c>
      <c r="J93" s="146"/>
      <c r="K93" s="150" t="s">
        <v>43</v>
      </c>
      <c r="L93" s="150" t="s">
        <v>43</v>
      </c>
      <c r="M93" s="150" t="s">
        <v>43</v>
      </c>
    </row>
    <row r="94" spans="1:13" ht="25.5">
      <c r="A94" s="296" t="s">
        <v>421</v>
      </c>
      <c r="B94" s="158" t="s">
        <v>422</v>
      </c>
      <c r="C94" s="139"/>
      <c r="D94" s="158" t="s">
        <v>44</v>
      </c>
      <c r="E94" s="158" t="s">
        <v>44</v>
      </c>
      <c r="F94" s="158" t="s">
        <v>44</v>
      </c>
      <c r="G94" s="158" t="s">
        <v>44</v>
      </c>
      <c r="H94" s="158" t="s">
        <v>47</v>
      </c>
      <c r="I94" s="158" t="s">
        <v>385</v>
      </c>
      <c r="J94" s="129"/>
      <c r="K94" s="163">
        <v>166.66666666666666</v>
      </c>
      <c r="L94" s="163">
        <f aca="true" t="shared" si="2" ref="L94:L99">K94*0.2</f>
        <v>33.333333333333336</v>
      </c>
      <c r="M94" s="163">
        <f aca="true" t="shared" si="3" ref="M94:M99">K94+L94</f>
        <v>200</v>
      </c>
    </row>
    <row r="95" spans="1:13" ht="12.75">
      <c r="A95" s="317" t="s">
        <v>157</v>
      </c>
      <c r="B95" s="169" t="s">
        <v>193</v>
      </c>
      <c r="C95" s="139"/>
      <c r="D95" s="169" t="s">
        <v>189</v>
      </c>
      <c r="E95" s="169" t="s">
        <v>189</v>
      </c>
      <c r="F95" s="169" t="s">
        <v>44</v>
      </c>
      <c r="G95" s="169" t="s">
        <v>44</v>
      </c>
      <c r="H95" s="169" t="s">
        <v>98</v>
      </c>
      <c r="I95" s="169" t="s">
        <v>47</v>
      </c>
      <c r="J95" s="146"/>
      <c r="K95" s="215">
        <v>291.67</v>
      </c>
      <c r="L95" s="215">
        <f t="shared" si="2"/>
        <v>58.334</v>
      </c>
      <c r="M95" s="215">
        <f t="shared" si="3"/>
        <v>350.004</v>
      </c>
    </row>
    <row r="96" spans="1:13" ht="25.5">
      <c r="A96" s="297" t="s">
        <v>423</v>
      </c>
      <c r="B96" s="140" t="s">
        <v>424</v>
      </c>
      <c r="C96" s="139"/>
      <c r="D96" s="140" t="s">
        <v>189</v>
      </c>
      <c r="E96" s="140" t="s">
        <v>189</v>
      </c>
      <c r="F96" s="140" t="s">
        <v>44</v>
      </c>
      <c r="G96" s="140" t="s">
        <v>44</v>
      </c>
      <c r="H96" s="140" t="s">
        <v>385</v>
      </c>
      <c r="I96" s="140" t="s">
        <v>385</v>
      </c>
      <c r="J96" s="146"/>
      <c r="K96" s="134">
        <v>420.83492907801417</v>
      </c>
      <c r="L96" s="134">
        <f t="shared" si="2"/>
        <v>84.16698581560284</v>
      </c>
      <c r="M96" s="134">
        <f t="shared" si="3"/>
        <v>505.001914893617</v>
      </c>
    </row>
    <row r="97" spans="1:13" ht="25.5">
      <c r="A97" s="297" t="s">
        <v>423</v>
      </c>
      <c r="B97" s="140" t="s">
        <v>424</v>
      </c>
      <c r="C97" s="139"/>
      <c r="D97" s="140" t="s">
        <v>189</v>
      </c>
      <c r="E97" s="140" t="s">
        <v>189</v>
      </c>
      <c r="F97" s="140" t="s">
        <v>189</v>
      </c>
      <c r="G97" s="140" t="s">
        <v>189</v>
      </c>
      <c r="H97" s="140" t="s">
        <v>44</v>
      </c>
      <c r="I97" s="140" t="s">
        <v>47</v>
      </c>
      <c r="J97" s="146"/>
      <c r="K97" s="134">
        <v>129.1666666666667</v>
      </c>
      <c r="L97" s="134">
        <f t="shared" si="2"/>
        <v>25.833333333333343</v>
      </c>
      <c r="M97" s="134">
        <f t="shared" si="3"/>
        <v>155.00000000000006</v>
      </c>
    </row>
    <row r="98" spans="1:13" ht="25.5">
      <c r="A98" s="297" t="s">
        <v>425</v>
      </c>
      <c r="B98" s="140" t="s">
        <v>192</v>
      </c>
      <c r="C98" s="139"/>
      <c r="D98" s="140" t="s">
        <v>189</v>
      </c>
      <c r="E98" s="140" t="s">
        <v>189</v>
      </c>
      <c r="F98" s="140" t="s">
        <v>44</v>
      </c>
      <c r="G98" s="140" t="s">
        <v>44</v>
      </c>
      <c r="H98" s="140" t="s">
        <v>385</v>
      </c>
      <c r="I98" s="140" t="s">
        <v>385</v>
      </c>
      <c r="J98" s="146"/>
      <c r="K98" s="134">
        <v>458.3333333333333</v>
      </c>
      <c r="L98" s="134">
        <f t="shared" si="2"/>
        <v>91.66666666666667</v>
      </c>
      <c r="M98" s="134">
        <f t="shared" si="3"/>
        <v>550</v>
      </c>
    </row>
    <row r="99" spans="1:13" ht="25.5">
      <c r="A99" s="297" t="s">
        <v>425</v>
      </c>
      <c r="B99" s="140" t="s">
        <v>192</v>
      </c>
      <c r="C99" s="139"/>
      <c r="D99" s="140" t="s">
        <v>189</v>
      </c>
      <c r="E99" s="140" t="s">
        <v>189</v>
      </c>
      <c r="F99" s="140" t="s">
        <v>189</v>
      </c>
      <c r="G99" s="140" t="s">
        <v>189</v>
      </c>
      <c r="H99" s="140" t="s">
        <v>44</v>
      </c>
      <c r="I99" s="140" t="s">
        <v>98</v>
      </c>
      <c r="J99" s="146"/>
      <c r="K99" s="134">
        <v>166.66666666666666</v>
      </c>
      <c r="L99" s="134">
        <f t="shared" si="2"/>
        <v>33.333333333333336</v>
      </c>
      <c r="M99" s="134">
        <f t="shared" si="3"/>
        <v>200</v>
      </c>
    </row>
    <row r="100" spans="1:13" ht="12.75">
      <c r="A100" s="305" t="s">
        <v>158</v>
      </c>
      <c r="B100" s="299"/>
      <c r="C100" s="234"/>
      <c r="D100" s="144"/>
      <c r="E100" s="144"/>
      <c r="F100" s="144"/>
      <c r="G100" s="144"/>
      <c r="H100" s="144"/>
      <c r="I100" s="144"/>
      <c r="J100" s="235"/>
      <c r="K100" s="306"/>
      <c r="L100" s="306"/>
      <c r="M100" s="306"/>
    </row>
    <row r="101" spans="1:13" ht="25.5">
      <c r="A101" s="318" t="s">
        <v>335</v>
      </c>
      <c r="B101" s="160" t="s">
        <v>336</v>
      </c>
      <c r="C101" s="160"/>
      <c r="D101" s="160" t="s">
        <v>115</v>
      </c>
      <c r="E101" s="160" t="s">
        <v>115</v>
      </c>
      <c r="F101" s="160" t="s">
        <v>115</v>
      </c>
      <c r="G101" s="160" t="s">
        <v>189</v>
      </c>
      <c r="H101" s="160" t="s">
        <v>189</v>
      </c>
      <c r="I101" s="160" t="s">
        <v>189</v>
      </c>
      <c r="J101" s="161"/>
      <c r="K101" s="134" t="s">
        <v>43</v>
      </c>
      <c r="L101" s="134" t="s">
        <v>43</v>
      </c>
      <c r="M101" s="134" t="s">
        <v>43</v>
      </c>
    </row>
    <row r="102" spans="1:13" ht="51">
      <c r="A102" s="319" t="s">
        <v>337</v>
      </c>
      <c r="B102" s="251" t="s">
        <v>338</v>
      </c>
      <c r="C102" s="160"/>
      <c r="D102" s="251" t="s">
        <v>44</v>
      </c>
      <c r="E102" s="251" t="s">
        <v>44</v>
      </c>
      <c r="F102" s="251" t="s">
        <v>44</v>
      </c>
      <c r="G102" s="251" t="s">
        <v>98</v>
      </c>
      <c r="H102" s="251" t="s">
        <v>98</v>
      </c>
      <c r="I102" s="251" t="s">
        <v>385</v>
      </c>
      <c r="J102" s="129"/>
      <c r="K102" s="163">
        <v>1041.6666666666667</v>
      </c>
      <c r="L102" s="163">
        <f aca="true" t="shared" si="4" ref="L102:L107">K102*0.2</f>
        <v>208.33333333333337</v>
      </c>
      <c r="M102" s="163">
        <f>K102+L102</f>
        <v>1250</v>
      </c>
    </row>
    <row r="103" spans="1:13" ht="51">
      <c r="A103" s="319" t="s">
        <v>339</v>
      </c>
      <c r="B103" s="251" t="s">
        <v>340</v>
      </c>
      <c r="C103" s="160"/>
      <c r="D103" s="251" t="s">
        <v>385</v>
      </c>
      <c r="E103" s="251" t="s">
        <v>385</v>
      </c>
      <c r="F103" s="251" t="s">
        <v>189</v>
      </c>
      <c r="G103" s="251" t="s">
        <v>189</v>
      </c>
      <c r="H103" s="251" t="s">
        <v>189</v>
      </c>
      <c r="I103" s="251" t="s">
        <v>115</v>
      </c>
      <c r="J103" s="129"/>
      <c r="K103" s="163">
        <v>1679.1666666666663</v>
      </c>
      <c r="L103" s="163">
        <f t="shared" si="4"/>
        <v>335.83333333333326</v>
      </c>
      <c r="M103" s="163">
        <f>K103+L103</f>
        <v>2014.9999999999995</v>
      </c>
    </row>
    <row r="104" spans="1:13" ht="51">
      <c r="A104" s="319" t="s">
        <v>339</v>
      </c>
      <c r="B104" s="251" t="s">
        <v>340</v>
      </c>
      <c r="C104" s="160"/>
      <c r="D104" s="251" t="s">
        <v>189</v>
      </c>
      <c r="E104" s="251" t="s">
        <v>189</v>
      </c>
      <c r="F104" s="251" t="s">
        <v>189</v>
      </c>
      <c r="G104" s="251" t="s">
        <v>44</v>
      </c>
      <c r="H104" s="251" t="s">
        <v>44</v>
      </c>
      <c r="I104" s="251" t="s">
        <v>115</v>
      </c>
      <c r="J104" s="129"/>
      <c r="K104" s="163">
        <v>1041.6666666666667</v>
      </c>
      <c r="L104" s="134">
        <f t="shared" si="4"/>
        <v>208.33333333333337</v>
      </c>
      <c r="M104" s="163">
        <f>K104+L104</f>
        <v>1250</v>
      </c>
    </row>
    <row r="105" spans="1:13" ht="12.75">
      <c r="A105" s="319" t="s">
        <v>341</v>
      </c>
      <c r="B105" s="251" t="s">
        <v>159</v>
      </c>
      <c r="C105" s="160"/>
      <c r="D105" s="251" t="s">
        <v>115</v>
      </c>
      <c r="E105" s="251" t="s">
        <v>115</v>
      </c>
      <c r="F105" s="251" t="s">
        <v>115</v>
      </c>
      <c r="G105" s="251" t="s">
        <v>115</v>
      </c>
      <c r="H105" s="251" t="s">
        <v>115</v>
      </c>
      <c r="I105" s="251" t="s">
        <v>115</v>
      </c>
      <c r="J105" s="129"/>
      <c r="K105" s="163" t="s">
        <v>43</v>
      </c>
      <c r="L105" s="134" t="s">
        <v>43</v>
      </c>
      <c r="M105" s="163" t="s">
        <v>43</v>
      </c>
    </row>
    <row r="106" spans="1:13" ht="12.75">
      <c r="A106" s="319" t="s">
        <v>342</v>
      </c>
      <c r="B106" s="251" t="s">
        <v>24</v>
      </c>
      <c r="C106" s="160"/>
      <c r="D106" s="251" t="s">
        <v>115</v>
      </c>
      <c r="E106" s="251" t="s">
        <v>115</v>
      </c>
      <c r="F106" s="251" t="s">
        <v>115</v>
      </c>
      <c r="G106" s="251" t="s">
        <v>115</v>
      </c>
      <c r="H106" s="251" t="s">
        <v>115</v>
      </c>
      <c r="I106" s="251" t="s">
        <v>115</v>
      </c>
      <c r="J106" s="129"/>
      <c r="K106" s="163" t="s">
        <v>43</v>
      </c>
      <c r="L106" s="134" t="s">
        <v>43</v>
      </c>
      <c r="M106" s="163" t="s">
        <v>43</v>
      </c>
    </row>
    <row r="107" spans="1:13" ht="25.5">
      <c r="A107" s="319" t="s">
        <v>344</v>
      </c>
      <c r="B107" s="251" t="s">
        <v>343</v>
      </c>
      <c r="C107" s="160"/>
      <c r="D107" s="251" t="s">
        <v>62</v>
      </c>
      <c r="E107" s="251" t="s">
        <v>62</v>
      </c>
      <c r="F107" s="251" t="s">
        <v>189</v>
      </c>
      <c r="G107" s="251" t="s">
        <v>115</v>
      </c>
      <c r="H107" s="251" t="s">
        <v>115</v>
      </c>
      <c r="I107" s="251" t="s">
        <v>115</v>
      </c>
      <c r="J107" s="129"/>
      <c r="K107" s="163">
        <v>1745.83</v>
      </c>
      <c r="L107" s="134">
        <f t="shared" si="4"/>
        <v>349.166</v>
      </c>
      <c r="M107" s="163">
        <f>K107+L107</f>
        <v>2094.996</v>
      </c>
    </row>
    <row r="108" spans="1:13" ht="38.25">
      <c r="A108" s="320" t="s">
        <v>426</v>
      </c>
      <c r="B108" s="162" t="s">
        <v>109</v>
      </c>
      <c r="C108" s="160"/>
      <c r="D108" s="162" t="s">
        <v>189</v>
      </c>
      <c r="E108" s="162" t="s">
        <v>189</v>
      </c>
      <c r="F108" s="162" t="s">
        <v>189</v>
      </c>
      <c r="G108" s="162" t="s">
        <v>189</v>
      </c>
      <c r="H108" s="162" t="s">
        <v>44</v>
      </c>
      <c r="I108" s="162" t="s">
        <v>115</v>
      </c>
      <c r="J108" s="129"/>
      <c r="K108" s="163">
        <v>1916.6686170212765</v>
      </c>
      <c r="L108" s="134">
        <f>K108*0.2</f>
        <v>383.33372340425535</v>
      </c>
      <c r="M108" s="163">
        <f>K108+L108</f>
        <v>2300.0023404255317</v>
      </c>
    </row>
    <row r="109" spans="1:13" ht="12.75">
      <c r="A109" s="320" t="s">
        <v>427</v>
      </c>
      <c r="B109" s="162" t="s">
        <v>374</v>
      </c>
      <c r="C109" s="160"/>
      <c r="D109" s="162" t="s">
        <v>44</v>
      </c>
      <c r="E109" s="162" t="s">
        <v>44</v>
      </c>
      <c r="F109" s="162" t="s">
        <v>189</v>
      </c>
      <c r="G109" s="162" t="s">
        <v>44</v>
      </c>
      <c r="H109" s="162" t="s">
        <v>44</v>
      </c>
      <c r="I109" s="162" t="s">
        <v>115</v>
      </c>
      <c r="J109" s="129"/>
      <c r="K109" s="252">
        <v>424.99858156028364</v>
      </c>
      <c r="L109" s="215">
        <f>K109*0.2</f>
        <v>84.99971631205673</v>
      </c>
      <c r="M109" s="253">
        <f>K109+L109</f>
        <v>509.99829787234034</v>
      </c>
    </row>
    <row r="110" spans="1:13" ht="12.75">
      <c r="A110" s="320" t="s">
        <v>428</v>
      </c>
      <c r="B110" s="162" t="s">
        <v>345</v>
      </c>
      <c r="C110" s="160"/>
      <c r="D110" s="162" t="s">
        <v>44</v>
      </c>
      <c r="E110" s="162" t="s">
        <v>44</v>
      </c>
      <c r="F110" s="162" t="s">
        <v>115</v>
      </c>
      <c r="G110" s="162" t="s">
        <v>189</v>
      </c>
      <c r="H110" s="162" t="s">
        <v>189</v>
      </c>
      <c r="I110" s="162" t="s">
        <v>189</v>
      </c>
      <c r="J110" s="129"/>
      <c r="K110" s="252">
        <v>100</v>
      </c>
      <c r="L110" s="215">
        <f>K110*0.2</f>
        <v>20</v>
      </c>
      <c r="M110" s="253">
        <f>K110+L110</f>
        <v>120</v>
      </c>
    </row>
    <row r="111" spans="1:13" ht="15.75" customHeight="1">
      <c r="A111" s="320" t="s">
        <v>376</v>
      </c>
      <c r="B111" s="162" t="s">
        <v>346</v>
      </c>
      <c r="C111" s="160"/>
      <c r="D111" s="162" t="s">
        <v>62</v>
      </c>
      <c r="E111" s="162" t="s">
        <v>62</v>
      </c>
      <c r="F111" s="162" t="s">
        <v>189</v>
      </c>
      <c r="G111" s="162" t="s">
        <v>62</v>
      </c>
      <c r="H111" s="162" t="s">
        <v>115</v>
      </c>
      <c r="I111" s="162" t="s">
        <v>115</v>
      </c>
      <c r="J111" s="129"/>
      <c r="K111" s="250" t="s">
        <v>43</v>
      </c>
      <c r="L111" s="134" t="s">
        <v>43</v>
      </c>
      <c r="M111" s="253" t="s">
        <v>43</v>
      </c>
    </row>
    <row r="112" spans="1:13" ht="12.75">
      <c r="A112" s="305" t="s">
        <v>25</v>
      </c>
      <c r="B112" s="321"/>
      <c r="C112" s="164"/>
      <c r="D112" s="144"/>
      <c r="E112" s="144"/>
      <c r="F112" s="144"/>
      <c r="G112" s="144"/>
      <c r="H112" s="144"/>
      <c r="I112" s="144"/>
      <c r="J112" s="146"/>
      <c r="K112" s="322"/>
      <c r="L112" s="322"/>
      <c r="M112" s="322"/>
    </row>
    <row r="113" spans="1:13" ht="12.75">
      <c r="A113" s="297" t="s">
        <v>160</v>
      </c>
      <c r="B113" s="140" t="s">
        <v>4</v>
      </c>
      <c r="C113" s="139"/>
      <c r="D113" s="140" t="s">
        <v>115</v>
      </c>
      <c r="E113" s="140" t="s">
        <v>115</v>
      </c>
      <c r="F113" s="140" t="s">
        <v>115</v>
      </c>
      <c r="G113" s="140" t="s">
        <v>115</v>
      </c>
      <c r="H113" s="140" t="s">
        <v>115</v>
      </c>
      <c r="I113" s="140" t="s">
        <v>115</v>
      </c>
      <c r="J113" s="149"/>
      <c r="K113" s="150" t="s">
        <v>43</v>
      </c>
      <c r="L113" s="150" t="s">
        <v>43</v>
      </c>
      <c r="M113" s="150" t="s">
        <v>43</v>
      </c>
    </row>
    <row r="114" spans="1:13" ht="12.75">
      <c r="A114" s="297" t="s">
        <v>161</v>
      </c>
      <c r="B114" s="140" t="s">
        <v>162</v>
      </c>
      <c r="C114" s="139"/>
      <c r="D114" s="140" t="s">
        <v>189</v>
      </c>
      <c r="E114" s="140" t="s">
        <v>189</v>
      </c>
      <c r="F114" s="140" t="s">
        <v>189</v>
      </c>
      <c r="G114" s="140" t="s">
        <v>44</v>
      </c>
      <c r="H114" s="140" t="s">
        <v>115</v>
      </c>
      <c r="I114" s="140" t="s">
        <v>115</v>
      </c>
      <c r="J114" s="146"/>
      <c r="K114" s="134">
        <v>679.1666666666667</v>
      </c>
      <c r="L114" s="134">
        <f>K114*0.2</f>
        <v>135.83333333333334</v>
      </c>
      <c r="M114" s="134">
        <f>K114+L114</f>
        <v>815.0000000000001</v>
      </c>
    </row>
    <row r="115" spans="1:13" ht="12.75">
      <c r="A115" s="305" t="s">
        <v>26</v>
      </c>
      <c r="B115" s="299"/>
      <c r="C115" s="164"/>
      <c r="D115" s="144"/>
      <c r="E115" s="144"/>
      <c r="F115" s="144"/>
      <c r="G115" s="144"/>
      <c r="H115" s="144"/>
      <c r="I115" s="144"/>
      <c r="J115" s="149"/>
      <c r="K115" s="306"/>
      <c r="L115" s="306"/>
      <c r="M115" s="306"/>
    </row>
    <row r="116" spans="1:13" ht="12.75">
      <c r="A116" s="315" t="s">
        <v>163</v>
      </c>
      <c r="B116" s="159" t="s">
        <v>27</v>
      </c>
      <c r="C116" s="165"/>
      <c r="D116" s="159" t="s">
        <v>189</v>
      </c>
      <c r="E116" s="159" t="s">
        <v>189</v>
      </c>
      <c r="F116" s="159" t="s">
        <v>115</v>
      </c>
      <c r="G116" s="159" t="s">
        <v>115</v>
      </c>
      <c r="H116" s="159" t="s">
        <v>115</v>
      </c>
      <c r="I116" s="159" t="s">
        <v>115</v>
      </c>
      <c r="J116" s="146"/>
      <c r="K116" s="302" t="s">
        <v>43</v>
      </c>
      <c r="L116" s="302" t="s">
        <v>43</v>
      </c>
      <c r="M116" s="302" t="s">
        <v>43</v>
      </c>
    </row>
    <row r="117" spans="1:13" ht="12.75">
      <c r="A117" s="323" t="s">
        <v>164</v>
      </c>
      <c r="B117" s="166"/>
      <c r="C117" s="139"/>
      <c r="D117" s="166"/>
      <c r="E117" s="166"/>
      <c r="F117" s="166"/>
      <c r="G117" s="166"/>
      <c r="H117" s="166"/>
      <c r="I117" s="166"/>
      <c r="J117" s="146"/>
      <c r="K117" s="215" t="s">
        <v>58</v>
      </c>
      <c r="L117" s="215" t="s">
        <v>58</v>
      </c>
      <c r="M117" s="215" t="s">
        <v>58</v>
      </c>
    </row>
    <row r="118" spans="1:13" ht="12.75">
      <c r="A118" s="323" t="s">
        <v>165</v>
      </c>
      <c r="B118" s="166"/>
      <c r="C118" s="139"/>
      <c r="D118" s="166"/>
      <c r="E118" s="166"/>
      <c r="F118" s="166"/>
      <c r="G118" s="166"/>
      <c r="H118" s="166"/>
      <c r="I118" s="166"/>
      <c r="J118" s="146"/>
      <c r="K118" s="201" t="s">
        <v>58</v>
      </c>
      <c r="L118" s="201" t="s">
        <v>58</v>
      </c>
      <c r="M118" s="201" t="s">
        <v>58</v>
      </c>
    </row>
    <row r="119" spans="1:13" ht="12.75">
      <c r="A119" s="323" t="s">
        <v>28</v>
      </c>
      <c r="B119" s="166" t="s">
        <v>347</v>
      </c>
      <c r="C119" s="139"/>
      <c r="D119" s="166"/>
      <c r="E119" s="166"/>
      <c r="F119" s="166"/>
      <c r="G119" s="166"/>
      <c r="H119" s="166"/>
      <c r="I119" s="166"/>
      <c r="J119" s="146"/>
      <c r="K119" s="201" t="s">
        <v>58</v>
      </c>
      <c r="L119" s="201" t="s">
        <v>58</v>
      </c>
      <c r="M119" s="201" t="s">
        <v>58</v>
      </c>
    </row>
    <row r="120" spans="1:13" ht="12.75">
      <c r="A120" s="324" t="s">
        <v>166</v>
      </c>
      <c r="B120" s="139" t="s">
        <v>348</v>
      </c>
      <c r="C120" s="139"/>
      <c r="D120" s="139"/>
      <c r="E120" s="139"/>
      <c r="F120" s="139"/>
      <c r="G120" s="139"/>
      <c r="H120" s="139"/>
      <c r="I120" s="139"/>
      <c r="J120" s="146"/>
      <c r="K120" s="201" t="s">
        <v>58</v>
      </c>
      <c r="L120" s="201" t="s">
        <v>58</v>
      </c>
      <c r="M120" s="201" t="s">
        <v>58</v>
      </c>
    </row>
    <row r="121" spans="1:13" ht="12.75">
      <c r="A121" s="325" t="s">
        <v>167</v>
      </c>
      <c r="B121" s="167"/>
      <c r="C121" s="139"/>
      <c r="D121" s="167"/>
      <c r="E121" s="167"/>
      <c r="F121" s="167"/>
      <c r="G121" s="167"/>
      <c r="H121" s="167"/>
      <c r="I121" s="167"/>
      <c r="J121" s="146"/>
      <c r="K121" s="202" t="s">
        <v>58</v>
      </c>
      <c r="L121" s="202" t="s">
        <v>58</v>
      </c>
      <c r="M121" s="202" t="s">
        <v>58</v>
      </c>
    </row>
    <row r="122" spans="1:13" ht="12.75">
      <c r="A122" s="315" t="s">
        <v>33</v>
      </c>
      <c r="B122" s="159" t="s">
        <v>107</v>
      </c>
      <c r="C122" s="165"/>
      <c r="D122" s="159" t="s">
        <v>44</v>
      </c>
      <c r="E122" s="159" t="s">
        <v>44</v>
      </c>
      <c r="F122" s="159" t="s">
        <v>44</v>
      </c>
      <c r="G122" s="159" t="s">
        <v>115</v>
      </c>
      <c r="H122" s="159" t="s">
        <v>115</v>
      </c>
      <c r="I122" s="159" t="s">
        <v>115</v>
      </c>
      <c r="J122" s="146"/>
      <c r="K122" s="302">
        <v>779.1650709219858</v>
      </c>
      <c r="L122" s="302">
        <f>K122*0.2</f>
        <v>155.83301418439717</v>
      </c>
      <c r="M122" s="302">
        <f>K122+L122</f>
        <v>934.998085106383</v>
      </c>
    </row>
    <row r="123" spans="1:13" ht="12.75">
      <c r="A123" s="324" t="s">
        <v>168</v>
      </c>
      <c r="B123" s="139" t="s">
        <v>40</v>
      </c>
      <c r="C123" s="139"/>
      <c r="D123" s="139"/>
      <c r="E123" s="139"/>
      <c r="F123" s="139"/>
      <c r="G123" s="139"/>
      <c r="H123" s="139"/>
      <c r="I123" s="139"/>
      <c r="J123" s="149"/>
      <c r="K123" s="215" t="s">
        <v>58</v>
      </c>
      <c r="L123" s="215" t="s">
        <v>58</v>
      </c>
      <c r="M123" s="215" t="s">
        <v>58</v>
      </c>
    </row>
    <row r="124" spans="1:13" ht="12.75">
      <c r="A124" s="324" t="s">
        <v>35</v>
      </c>
      <c r="B124" s="139" t="s">
        <v>34</v>
      </c>
      <c r="C124" s="139"/>
      <c r="D124" s="139"/>
      <c r="E124" s="139"/>
      <c r="F124" s="139"/>
      <c r="G124" s="139"/>
      <c r="H124" s="139"/>
      <c r="I124" s="139"/>
      <c r="J124" s="146"/>
      <c r="K124" s="201" t="s">
        <v>58</v>
      </c>
      <c r="L124" s="201" t="s">
        <v>110</v>
      </c>
      <c r="M124" s="201" t="s">
        <v>58</v>
      </c>
    </row>
    <row r="125" spans="1:13" ht="12.75">
      <c r="A125" s="324" t="s">
        <v>169</v>
      </c>
      <c r="B125" s="139" t="s">
        <v>36</v>
      </c>
      <c r="C125" s="139"/>
      <c r="D125" s="139"/>
      <c r="E125" s="139"/>
      <c r="F125" s="139"/>
      <c r="G125" s="139"/>
      <c r="H125" s="139"/>
      <c r="I125" s="139"/>
      <c r="J125" s="168"/>
      <c r="K125" s="201" t="s">
        <v>58</v>
      </c>
      <c r="L125" s="201" t="s">
        <v>58</v>
      </c>
      <c r="M125" s="201" t="s">
        <v>58</v>
      </c>
    </row>
    <row r="126" spans="1:13" ht="12.75">
      <c r="A126" s="324" t="s">
        <v>37</v>
      </c>
      <c r="B126" s="139" t="s">
        <v>3</v>
      </c>
      <c r="C126" s="139"/>
      <c r="D126" s="139"/>
      <c r="E126" s="139"/>
      <c r="F126" s="139"/>
      <c r="G126" s="139"/>
      <c r="H126" s="139"/>
      <c r="I126" s="139"/>
      <c r="J126" s="146"/>
      <c r="K126" s="201" t="s">
        <v>110</v>
      </c>
      <c r="L126" s="201" t="s">
        <v>58</v>
      </c>
      <c r="M126" s="201" t="s">
        <v>110</v>
      </c>
    </row>
    <row r="127" spans="1:13" ht="12.75">
      <c r="A127" s="324" t="s">
        <v>185</v>
      </c>
      <c r="B127" s="139" t="s">
        <v>39</v>
      </c>
      <c r="C127" s="139"/>
      <c r="D127" s="139"/>
      <c r="E127" s="139"/>
      <c r="F127" s="139"/>
      <c r="G127" s="139"/>
      <c r="H127" s="139"/>
      <c r="I127" s="139"/>
      <c r="J127" s="149"/>
      <c r="K127" s="201" t="s">
        <v>58</v>
      </c>
      <c r="L127" s="201" t="s">
        <v>58</v>
      </c>
      <c r="M127" s="201" t="s">
        <v>58</v>
      </c>
    </row>
    <row r="128" spans="1:13" ht="12.75">
      <c r="A128" s="324" t="s">
        <v>170</v>
      </c>
      <c r="B128" s="139" t="s">
        <v>38</v>
      </c>
      <c r="C128" s="139"/>
      <c r="D128" s="139"/>
      <c r="E128" s="139"/>
      <c r="F128" s="139"/>
      <c r="G128" s="139"/>
      <c r="H128" s="139"/>
      <c r="I128" s="139"/>
      <c r="J128" s="149"/>
      <c r="K128" s="202" t="s">
        <v>58</v>
      </c>
      <c r="L128" s="202" t="s">
        <v>58</v>
      </c>
      <c r="M128" s="202" t="s">
        <v>58</v>
      </c>
    </row>
    <row r="129" spans="1:13" ht="12.75">
      <c r="A129" s="301" t="s">
        <v>429</v>
      </c>
      <c r="B129" s="145" t="s">
        <v>29</v>
      </c>
      <c r="C129" s="165"/>
      <c r="D129" s="145" t="s">
        <v>189</v>
      </c>
      <c r="E129" s="145" t="s">
        <v>189</v>
      </c>
      <c r="F129" s="145" t="s">
        <v>44</v>
      </c>
      <c r="G129" s="145" t="s">
        <v>115</v>
      </c>
      <c r="H129" s="145" t="s">
        <v>115</v>
      </c>
      <c r="I129" s="145" t="s">
        <v>115</v>
      </c>
      <c r="J129" s="146"/>
      <c r="K129" s="302">
        <v>116.6686170212766</v>
      </c>
      <c r="L129" s="302">
        <f>K129*0.2</f>
        <v>23.333723404255323</v>
      </c>
      <c r="M129" s="302">
        <f>K129+L129</f>
        <v>140.00234042553194</v>
      </c>
    </row>
    <row r="130" spans="1:13" ht="12.75">
      <c r="A130" s="324" t="s">
        <v>194</v>
      </c>
      <c r="B130" s="139" t="s">
        <v>30</v>
      </c>
      <c r="C130" s="139"/>
      <c r="D130" s="139"/>
      <c r="E130" s="139"/>
      <c r="F130" s="139"/>
      <c r="G130" s="139"/>
      <c r="H130" s="139"/>
      <c r="I130" s="139"/>
      <c r="J130" s="149"/>
      <c r="K130" s="215" t="s">
        <v>58</v>
      </c>
      <c r="L130" s="215" t="s">
        <v>58</v>
      </c>
      <c r="M130" s="215" t="s">
        <v>58</v>
      </c>
    </row>
    <row r="131" spans="1:13" ht="12.75">
      <c r="A131" s="296" t="s">
        <v>31</v>
      </c>
      <c r="B131" s="158" t="s">
        <v>113</v>
      </c>
      <c r="C131" s="139"/>
      <c r="D131" s="158"/>
      <c r="E131" s="158"/>
      <c r="F131" s="158"/>
      <c r="G131" s="158"/>
      <c r="H131" s="158"/>
      <c r="I131" s="158"/>
      <c r="J131" s="149"/>
      <c r="K131" s="202" t="s">
        <v>58</v>
      </c>
      <c r="L131" s="202" t="s">
        <v>58</v>
      </c>
      <c r="M131" s="202" t="s">
        <v>58</v>
      </c>
    </row>
    <row r="132" spans="1:13" ht="12.75">
      <c r="A132" s="315" t="s">
        <v>283</v>
      </c>
      <c r="B132" s="159" t="s">
        <v>273</v>
      </c>
      <c r="C132" s="165"/>
      <c r="D132" s="159" t="s">
        <v>44</v>
      </c>
      <c r="E132" s="159" t="s">
        <v>44</v>
      </c>
      <c r="F132" s="159" t="s">
        <v>44</v>
      </c>
      <c r="G132" s="159" t="s">
        <v>44</v>
      </c>
      <c r="H132" s="159" t="s">
        <v>189</v>
      </c>
      <c r="I132" s="159" t="s">
        <v>189</v>
      </c>
      <c r="J132" s="146"/>
      <c r="K132" s="302">
        <v>679.1666666666667</v>
      </c>
      <c r="L132" s="302">
        <f>K132*0.2</f>
        <v>135.83333333333334</v>
      </c>
      <c r="M132" s="302">
        <f>K132+L132</f>
        <v>815.0000000000001</v>
      </c>
    </row>
    <row r="133" spans="1:13" ht="12.75">
      <c r="A133" s="324" t="s">
        <v>274</v>
      </c>
      <c r="B133" s="139" t="s">
        <v>275</v>
      </c>
      <c r="C133" s="139"/>
      <c r="D133" s="139"/>
      <c r="E133" s="139"/>
      <c r="F133" s="139"/>
      <c r="G133" s="139"/>
      <c r="H133" s="139"/>
      <c r="I133" s="139"/>
      <c r="J133" s="149"/>
      <c r="K133" s="215"/>
      <c r="L133" s="215"/>
      <c r="M133" s="215"/>
    </row>
    <row r="134" spans="1:13" ht="12.75">
      <c r="A134" s="324" t="s">
        <v>276</v>
      </c>
      <c r="B134" s="139" t="s">
        <v>277</v>
      </c>
      <c r="C134" s="139"/>
      <c r="D134" s="139"/>
      <c r="E134" s="139"/>
      <c r="F134" s="139"/>
      <c r="G134" s="139"/>
      <c r="H134" s="139"/>
      <c r="I134" s="139"/>
      <c r="J134" s="149"/>
      <c r="K134" s="201"/>
      <c r="L134" s="201"/>
      <c r="M134" s="201"/>
    </row>
    <row r="135" spans="1:13" ht="25.5">
      <c r="A135" s="296" t="s">
        <v>173</v>
      </c>
      <c r="B135" s="158" t="s">
        <v>278</v>
      </c>
      <c r="C135" s="139"/>
      <c r="D135" s="158"/>
      <c r="E135" s="158"/>
      <c r="F135" s="158"/>
      <c r="G135" s="158"/>
      <c r="H135" s="158"/>
      <c r="I135" s="158"/>
      <c r="J135" s="149"/>
      <c r="K135" s="202"/>
      <c r="L135" s="202"/>
      <c r="M135" s="202"/>
    </row>
    <row r="136" spans="1:13" ht="12.75">
      <c r="A136" s="315" t="s">
        <v>430</v>
      </c>
      <c r="B136" s="159" t="s">
        <v>171</v>
      </c>
      <c r="C136" s="165"/>
      <c r="D136" s="159" t="s">
        <v>189</v>
      </c>
      <c r="E136" s="159" t="s">
        <v>189</v>
      </c>
      <c r="F136" s="159" t="s">
        <v>189</v>
      </c>
      <c r="G136" s="159" t="s">
        <v>189</v>
      </c>
      <c r="H136" s="159" t="s">
        <v>115</v>
      </c>
      <c r="I136" s="159" t="s">
        <v>115</v>
      </c>
      <c r="J136" s="146"/>
      <c r="K136" s="302" t="s">
        <v>43</v>
      </c>
      <c r="L136" s="302" t="s">
        <v>43</v>
      </c>
      <c r="M136" s="302" t="s">
        <v>43</v>
      </c>
    </row>
    <row r="137" spans="1:13" ht="12.75">
      <c r="A137" s="324" t="s">
        <v>32</v>
      </c>
      <c r="B137" s="139"/>
      <c r="C137" s="139"/>
      <c r="D137" s="139"/>
      <c r="E137" s="139"/>
      <c r="F137" s="139"/>
      <c r="G137" s="139"/>
      <c r="H137" s="139"/>
      <c r="I137" s="139"/>
      <c r="J137" s="149"/>
      <c r="K137" s="215" t="s">
        <v>58</v>
      </c>
      <c r="L137" s="215" t="s">
        <v>58</v>
      </c>
      <c r="M137" s="215" t="s">
        <v>58</v>
      </c>
    </row>
    <row r="138" spans="1:13" ht="12.75">
      <c r="A138" s="324" t="s">
        <v>58</v>
      </c>
      <c r="B138" s="139"/>
      <c r="C138" s="139"/>
      <c r="D138" s="139"/>
      <c r="E138" s="139"/>
      <c r="F138" s="139"/>
      <c r="G138" s="139"/>
      <c r="H138" s="139"/>
      <c r="I138" s="139"/>
      <c r="J138" s="149"/>
      <c r="K138" s="201" t="s">
        <v>58</v>
      </c>
      <c r="L138" s="201" t="s">
        <v>58</v>
      </c>
      <c r="M138" s="201" t="s">
        <v>58</v>
      </c>
    </row>
    <row r="139" spans="1:13" ht="12.75">
      <c r="A139" s="324" t="s">
        <v>172</v>
      </c>
      <c r="B139" s="139"/>
      <c r="C139" s="139"/>
      <c r="D139" s="139"/>
      <c r="E139" s="139"/>
      <c r="F139" s="139"/>
      <c r="G139" s="139"/>
      <c r="H139" s="139"/>
      <c r="I139" s="139"/>
      <c r="J139" s="149"/>
      <c r="K139" s="201" t="s">
        <v>58</v>
      </c>
      <c r="L139" s="201" t="s">
        <v>58</v>
      </c>
      <c r="M139" s="201" t="s">
        <v>110</v>
      </c>
    </row>
    <row r="140" spans="1:13" ht="25.5">
      <c r="A140" s="324" t="s">
        <v>173</v>
      </c>
      <c r="B140" s="139"/>
      <c r="C140" s="139"/>
      <c r="D140" s="139"/>
      <c r="E140" s="139"/>
      <c r="F140" s="139"/>
      <c r="G140" s="139"/>
      <c r="H140" s="139"/>
      <c r="I140" s="139"/>
      <c r="J140" s="149"/>
      <c r="K140" s="201" t="s">
        <v>58</v>
      </c>
      <c r="L140" s="201" t="s">
        <v>110</v>
      </c>
      <c r="M140" s="201" t="s">
        <v>58</v>
      </c>
    </row>
    <row r="141" spans="1:13" ht="12.75">
      <c r="A141" s="326" t="s">
        <v>174</v>
      </c>
      <c r="B141" s="170"/>
      <c r="C141" s="170"/>
      <c r="D141" s="170"/>
      <c r="E141" s="170"/>
      <c r="F141" s="170"/>
      <c r="G141" s="170"/>
      <c r="H141" s="170"/>
      <c r="I141" s="170"/>
      <c r="J141" s="171"/>
      <c r="K141" s="201" t="s">
        <v>58</v>
      </c>
      <c r="L141" s="201" t="s">
        <v>58</v>
      </c>
      <c r="M141" s="201" t="s">
        <v>58</v>
      </c>
    </row>
    <row r="142" spans="1:13" ht="12.75">
      <c r="A142" s="326" t="s">
        <v>431</v>
      </c>
      <c r="B142" s="170"/>
      <c r="C142" s="170"/>
      <c r="D142" s="170"/>
      <c r="E142" s="170"/>
      <c r="F142" s="170"/>
      <c r="G142" s="170"/>
      <c r="H142" s="170"/>
      <c r="I142" s="170"/>
      <c r="J142" s="171"/>
      <c r="K142" s="201"/>
      <c r="L142" s="201"/>
      <c r="M142" s="201"/>
    </row>
    <row r="143" spans="1:13" ht="12.75">
      <c r="A143" s="324" t="s">
        <v>242</v>
      </c>
      <c r="B143" s="139"/>
      <c r="C143" s="139"/>
      <c r="D143" s="139"/>
      <c r="E143" s="139"/>
      <c r="F143" s="139"/>
      <c r="G143" s="139"/>
      <c r="H143" s="139"/>
      <c r="I143" s="139"/>
      <c r="J143" s="149"/>
      <c r="K143" s="201" t="s">
        <v>58</v>
      </c>
      <c r="L143" s="201" t="s">
        <v>58</v>
      </c>
      <c r="M143" s="201" t="s">
        <v>58</v>
      </c>
    </row>
    <row r="144" spans="1:13" ht="12.75">
      <c r="A144" s="296" t="s">
        <v>432</v>
      </c>
      <c r="B144" s="158" t="s">
        <v>382</v>
      </c>
      <c r="C144" s="139"/>
      <c r="D144" s="158"/>
      <c r="E144" s="158"/>
      <c r="F144" s="158"/>
      <c r="G144" s="158"/>
      <c r="H144" s="158"/>
      <c r="I144" s="158"/>
      <c r="J144" s="149"/>
      <c r="K144" s="201"/>
      <c r="L144" s="201"/>
      <c r="M144" s="201"/>
    </row>
    <row r="145" spans="1:13" ht="12.75">
      <c r="A145" s="315" t="s">
        <v>351</v>
      </c>
      <c r="B145" s="159" t="s">
        <v>352</v>
      </c>
      <c r="C145" s="165"/>
      <c r="D145" s="159" t="s">
        <v>44</v>
      </c>
      <c r="E145" s="159" t="s">
        <v>44</v>
      </c>
      <c r="F145" s="159" t="s">
        <v>189</v>
      </c>
      <c r="G145" s="159" t="s">
        <v>44</v>
      </c>
      <c r="H145" s="159" t="s">
        <v>189</v>
      </c>
      <c r="I145" s="159" t="s">
        <v>189</v>
      </c>
      <c r="J145" s="146"/>
      <c r="K145" s="302">
        <v>1550</v>
      </c>
      <c r="L145" s="302">
        <f>K145*0.2</f>
        <v>310</v>
      </c>
      <c r="M145" s="302">
        <f>K145+L145</f>
        <v>1860</v>
      </c>
    </row>
    <row r="146" spans="1:13" ht="12.75">
      <c r="A146" s="324" t="s">
        <v>353</v>
      </c>
      <c r="B146" s="139" t="s">
        <v>60</v>
      </c>
      <c r="C146" s="139"/>
      <c r="D146" s="139"/>
      <c r="E146" s="139"/>
      <c r="F146" s="139"/>
      <c r="G146" s="139"/>
      <c r="H146" s="139"/>
      <c r="I146" s="139"/>
      <c r="J146" s="149"/>
      <c r="K146" s="201"/>
      <c r="L146" s="201"/>
      <c r="M146" s="201"/>
    </row>
    <row r="147" spans="1:13" ht="12.75">
      <c r="A147" s="324" t="s">
        <v>354</v>
      </c>
      <c r="B147" s="139" t="s">
        <v>134</v>
      </c>
      <c r="C147" s="139"/>
      <c r="D147" s="139"/>
      <c r="E147" s="139"/>
      <c r="F147" s="139"/>
      <c r="G147" s="139"/>
      <c r="H147" s="139"/>
      <c r="I147" s="139"/>
      <c r="J147" s="149"/>
      <c r="K147" s="201"/>
      <c r="L147" s="201"/>
      <c r="M147" s="201"/>
    </row>
    <row r="148" spans="1:13" ht="12.75">
      <c r="A148" s="324" t="s">
        <v>355</v>
      </c>
      <c r="B148" s="139" t="s">
        <v>130</v>
      </c>
      <c r="C148" s="139"/>
      <c r="D148" s="139"/>
      <c r="E148" s="139"/>
      <c r="F148" s="139"/>
      <c r="G148" s="139"/>
      <c r="H148" s="139"/>
      <c r="I148" s="139"/>
      <c r="J148" s="149"/>
      <c r="K148" s="201"/>
      <c r="L148" s="201"/>
      <c r="M148" s="201"/>
    </row>
    <row r="149" spans="1:13" ht="12.75">
      <c r="A149" s="301" t="s">
        <v>351</v>
      </c>
      <c r="B149" s="145" t="s">
        <v>352</v>
      </c>
      <c r="C149" s="165"/>
      <c r="D149" s="145" t="s">
        <v>189</v>
      </c>
      <c r="E149" s="145" t="s">
        <v>189</v>
      </c>
      <c r="F149" s="145" t="s">
        <v>189</v>
      </c>
      <c r="G149" s="145" t="s">
        <v>189</v>
      </c>
      <c r="H149" s="145" t="s">
        <v>44</v>
      </c>
      <c r="I149" s="145" t="s">
        <v>44</v>
      </c>
      <c r="J149" s="146"/>
      <c r="K149" s="302">
        <v>833.3333333333333</v>
      </c>
      <c r="L149" s="302">
        <f>K149*0.2</f>
        <v>166.66666666666666</v>
      </c>
      <c r="M149" s="302">
        <f>K149+L149</f>
        <v>999.9999999999999</v>
      </c>
    </row>
    <row r="150" spans="1:13" ht="12.75">
      <c r="A150" s="324" t="s">
        <v>353</v>
      </c>
      <c r="B150" s="139" t="s">
        <v>60</v>
      </c>
      <c r="C150" s="139"/>
      <c r="D150" s="139"/>
      <c r="E150" s="139"/>
      <c r="F150" s="139"/>
      <c r="G150" s="139"/>
      <c r="H150" s="139"/>
      <c r="I150" s="139"/>
      <c r="J150" s="149"/>
      <c r="K150" s="201"/>
      <c r="L150" s="201"/>
      <c r="M150" s="201"/>
    </row>
    <row r="151" spans="1:13" ht="12.75">
      <c r="A151" s="324" t="s">
        <v>354</v>
      </c>
      <c r="B151" s="139" t="s">
        <v>134</v>
      </c>
      <c r="C151" s="139"/>
      <c r="D151" s="139"/>
      <c r="E151" s="139"/>
      <c r="F151" s="139"/>
      <c r="G151" s="139"/>
      <c r="H151" s="139"/>
      <c r="I151" s="139"/>
      <c r="J151" s="149"/>
      <c r="K151" s="201"/>
      <c r="L151" s="201"/>
      <c r="M151" s="201"/>
    </row>
    <row r="152" spans="1:13" ht="12.75">
      <c r="A152" s="324" t="s">
        <v>355</v>
      </c>
      <c r="B152" s="139" t="s">
        <v>130</v>
      </c>
      <c r="C152" s="139"/>
      <c r="D152" s="139"/>
      <c r="E152" s="139"/>
      <c r="F152" s="139"/>
      <c r="G152" s="139"/>
      <c r="H152" s="139"/>
      <c r="I152" s="139"/>
      <c r="J152" s="149"/>
      <c r="K152" s="201"/>
      <c r="L152" s="201"/>
      <c r="M152" s="201"/>
    </row>
    <row r="153" spans="1:13" ht="12.75">
      <c r="A153" s="301" t="s">
        <v>243</v>
      </c>
      <c r="B153" s="145" t="s">
        <v>375</v>
      </c>
      <c r="C153" s="165"/>
      <c r="D153" s="145" t="s">
        <v>44</v>
      </c>
      <c r="E153" s="145" t="s">
        <v>44</v>
      </c>
      <c r="F153" s="145" t="s">
        <v>189</v>
      </c>
      <c r="G153" s="145" t="s">
        <v>189</v>
      </c>
      <c r="H153" s="145" t="s">
        <v>189</v>
      </c>
      <c r="I153" s="145" t="s">
        <v>189</v>
      </c>
      <c r="J153" s="146"/>
      <c r="K153" s="302">
        <v>1058.3323333333335</v>
      </c>
      <c r="L153" s="302">
        <f>K153*0.2</f>
        <v>211.6664666666667</v>
      </c>
      <c r="M153" s="302">
        <f>K153+L153</f>
        <v>1269.9988000000003</v>
      </c>
    </row>
    <row r="154" spans="1:13" ht="12.75">
      <c r="A154" s="324" t="s">
        <v>289</v>
      </c>
      <c r="B154" s="139" t="s">
        <v>12</v>
      </c>
      <c r="C154" s="139"/>
      <c r="D154" s="139"/>
      <c r="E154" s="139"/>
      <c r="F154" s="139"/>
      <c r="G154" s="139"/>
      <c r="H154" s="139"/>
      <c r="I154" s="139"/>
      <c r="J154" s="149"/>
      <c r="K154" s="215"/>
      <c r="L154" s="215"/>
      <c r="M154" s="215"/>
    </row>
    <row r="155" spans="1:13" ht="12.75">
      <c r="A155" s="324" t="s">
        <v>33</v>
      </c>
      <c r="B155" s="139" t="s">
        <v>107</v>
      </c>
      <c r="C155" s="139"/>
      <c r="D155" s="139"/>
      <c r="E155" s="139"/>
      <c r="F155" s="139"/>
      <c r="G155" s="139"/>
      <c r="H155" s="139"/>
      <c r="I155" s="139"/>
      <c r="J155" s="149"/>
      <c r="K155" s="201"/>
      <c r="L155" s="201"/>
      <c r="M155" s="201"/>
    </row>
    <row r="156" spans="1:13" ht="12.75">
      <c r="A156" s="324" t="s">
        <v>131</v>
      </c>
      <c r="B156" s="139" t="s">
        <v>2</v>
      </c>
      <c r="C156" s="139"/>
      <c r="D156" s="139"/>
      <c r="E156" s="139"/>
      <c r="F156" s="139"/>
      <c r="G156" s="139"/>
      <c r="H156" s="139"/>
      <c r="I156" s="139"/>
      <c r="J156" s="149"/>
      <c r="K156" s="201"/>
      <c r="L156" s="201"/>
      <c r="M156" s="201"/>
    </row>
    <row r="157" spans="1:13" ht="12.75">
      <c r="A157" s="324" t="s">
        <v>290</v>
      </c>
      <c r="B157" s="139" t="s">
        <v>42</v>
      </c>
      <c r="C157" s="139"/>
      <c r="D157" s="139"/>
      <c r="E157" s="139"/>
      <c r="F157" s="139"/>
      <c r="G157" s="139"/>
      <c r="H157" s="139"/>
      <c r="I157" s="139"/>
      <c r="J157" s="149"/>
      <c r="K157" s="201"/>
      <c r="L157" s="201"/>
      <c r="M157" s="201"/>
    </row>
    <row r="158" spans="1:13" ht="12.75">
      <c r="A158" s="301" t="s">
        <v>244</v>
      </c>
      <c r="B158" s="145" t="s">
        <v>247</v>
      </c>
      <c r="C158" s="165"/>
      <c r="D158" s="145" t="s">
        <v>44</v>
      </c>
      <c r="E158" s="145" t="s">
        <v>44</v>
      </c>
      <c r="F158" s="145" t="s">
        <v>189</v>
      </c>
      <c r="G158" s="145" t="s">
        <v>189</v>
      </c>
      <c r="H158" s="145" t="s">
        <v>189</v>
      </c>
      <c r="I158" s="145" t="s">
        <v>189</v>
      </c>
      <c r="J158" s="146"/>
      <c r="K158" s="302">
        <v>2750</v>
      </c>
      <c r="L158" s="302">
        <f>K158*0.2</f>
        <v>550</v>
      </c>
      <c r="M158" s="302">
        <f>K158+L158</f>
        <v>3300</v>
      </c>
    </row>
    <row r="159" spans="1:13" ht="12.75">
      <c r="A159" s="324" t="s">
        <v>18</v>
      </c>
      <c r="B159" s="139" t="s">
        <v>17</v>
      </c>
      <c r="C159" s="139"/>
      <c r="D159" s="139"/>
      <c r="E159" s="139"/>
      <c r="F159" s="139"/>
      <c r="G159" s="139"/>
      <c r="H159" s="139"/>
      <c r="I159" s="139"/>
      <c r="J159" s="149"/>
      <c r="K159" s="215"/>
      <c r="L159" s="215"/>
      <c r="M159" s="215"/>
    </row>
    <row r="160" spans="1:13" ht="12.75">
      <c r="A160" s="324" t="s">
        <v>248</v>
      </c>
      <c r="B160" s="139" t="s">
        <v>23</v>
      </c>
      <c r="C160" s="139"/>
      <c r="D160" s="139"/>
      <c r="E160" s="139"/>
      <c r="F160" s="139"/>
      <c r="G160" s="139"/>
      <c r="H160" s="139"/>
      <c r="I160" s="139"/>
      <c r="J160" s="149"/>
      <c r="K160" s="201"/>
      <c r="L160" s="201"/>
      <c r="M160" s="201"/>
    </row>
    <row r="161" spans="1:13" ht="51">
      <c r="A161" s="324" t="s">
        <v>337</v>
      </c>
      <c r="B161" s="139" t="s">
        <v>338</v>
      </c>
      <c r="C161" s="139"/>
      <c r="D161" s="139"/>
      <c r="E161" s="139"/>
      <c r="F161" s="139"/>
      <c r="G161" s="139"/>
      <c r="H161" s="139"/>
      <c r="I161" s="139"/>
      <c r="J161" s="149"/>
      <c r="K161" s="201"/>
      <c r="L161" s="201"/>
      <c r="M161" s="201"/>
    </row>
    <row r="162" spans="1:13" ht="37.5" customHeight="1">
      <c r="A162" s="324" t="s">
        <v>433</v>
      </c>
      <c r="B162" s="139" t="s">
        <v>343</v>
      </c>
      <c r="C162" s="139"/>
      <c r="D162" s="139"/>
      <c r="E162" s="139"/>
      <c r="F162" s="139"/>
      <c r="G162" s="139"/>
      <c r="H162" s="139"/>
      <c r="I162" s="139"/>
      <c r="J162" s="149"/>
      <c r="K162" s="201"/>
      <c r="L162" s="201"/>
      <c r="M162" s="201"/>
    </row>
    <row r="163" spans="1:15" ht="12.75">
      <c r="A163" s="301" t="s">
        <v>381</v>
      </c>
      <c r="B163" s="145" t="s">
        <v>349</v>
      </c>
      <c r="C163" s="165"/>
      <c r="D163" s="145" t="s">
        <v>44</v>
      </c>
      <c r="E163" s="145" t="s">
        <v>44</v>
      </c>
      <c r="F163" s="145" t="s">
        <v>189</v>
      </c>
      <c r="G163" s="145" t="s">
        <v>189</v>
      </c>
      <c r="H163" s="145" t="s">
        <v>189</v>
      </c>
      <c r="I163" s="145" t="s">
        <v>189</v>
      </c>
      <c r="J163" s="146"/>
      <c r="K163" s="302">
        <v>950</v>
      </c>
      <c r="L163" s="302">
        <f>K163*0.2</f>
        <v>190</v>
      </c>
      <c r="M163" s="302">
        <f>K163+L163</f>
        <v>1140</v>
      </c>
      <c r="O163" s="2"/>
    </row>
    <row r="164" spans="1:15" ht="12.75">
      <c r="A164" s="324" t="s">
        <v>114</v>
      </c>
      <c r="B164" s="139" t="s">
        <v>419</v>
      </c>
      <c r="C164" s="139"/>
      <c r="D164" s="139"/>
      <c r="E164" s="139"/>
      <c r="F164" s="139"/>
      <c r="G164" s="139"/>
      <c r="H164" s="139"/>
      <c r="I164" s="139"/>
      <c r="J164" s="149"/>
      <c r="K164" s="215"/>
      <c r="L164" s="215"/>
      <c r="M164" s="215"/>
      <c r="O164" s="2"/>
    </row>
    <row r="165" spans="1:13" ht="12.75">
      <c r="A165" s="324" t="s">
        <v>350</v>
      </c>
      <c r="B165" s="139" t="s">
        <v>41</v>
      </c>
      <c r="C165" s="139"/>
      <c r="D165" s="139"/>
      <c r="E165" s="139"/>
      <c r="F165" s="139"/>
      <c r="G165" s="139"/>
      <c r="H165" s="139"/>
      <c r="I165" s="139"/>
      <c r="J165" s="149"/>
      <c r="K165" s="201"/>
      <c r="L165" s="201"/>
      <c r="M165" s="201"/>
    </row>
    <row r="166" spans="1:13" ht="12.75">
      <c r="A166" s="324" t="s">
        <v>131</v>
      </c>
      <c r="B166" s="139" t="s">
        <v>2</v>
      </c>
      <c r="C166" s="139"/>
      <c r="D166" s="139"/>
      <c r="E166" s="139"/>
      <c r="F166" s="139"/>
      <c r="G166" s="139"/>
      <c r="H166" s="139"/>
      <c r="I166" s="139"/>
      <c r="J166" s="149"/>
      <c r="K166" s="201"/>
      <c r="L166" s="201"/>
      <c r="M166" s="201"/>
    </row>
    <row r="167" spans="1:13" ht="12.75">
      <c r="A167" s="324" t="s">
        <v>290</v>
      </c>
      <c r="B167" s="139" t="s">
        <v>42</v>
      </c>
      <c r="C167" s="139"/>
      <c r="D167" s="139"/>
      <c r="E167" s="139"/>
      <c r="F167" s="139"/>
      <c r="G167" s="139"/>
      <c r="H167" s="139"/>
      <c r="I167" s="139"/>
      <c r="J167" s="149"/>
      <c r="K167" s="201"/>
      <c r="L167" s="201"/>
      <c r="M167" s="201"/>
    </row>
    <row r="168" spans="1:13" ht="12.75">
      <c r="A168" s="301" t="s">
        <v>304</v>
      </c>
      <c r="B168" s="145" t="s">
        <v>58</v>
      </c>
      <c r="C168" s="165"/>
      <c r="D168" s="145" t="s">
        <v>58</v>
      </c>
      <c r="E168" s="145" t="s">
        <v>58</v>
      </c>
      <c r="F168" s="145" t="s">
        <v>58</v>
      </c>
      <c r="G168" s="145" t="s">
        <v>58</v>
      </c>
      <c r="H168" s="145" t="s">
        <v>58</v>
      </c>
      <c r="I168" s="145" t="s">
        <v>58</v>
      </c>
      <c r="J168" s="146"/>
      <c r="K168" s="302" t="s">
        <v>58</v>
      </c>
      <c r="L168" s="302" t="s">
        <v>58</v>
      </c>
      <c r="M168" s="302" t="s">
        <v>58</v>
      </c>
    </row>
    <row r="169" spans="1:13" ht="12.75">
      <c r="A169" s="324" t="s">
        <v>307</v>
      </c>
      <c r="B169" s="139" t="s">
        <v>305</v>
      </c>
      <c r="C169" s="165"/>
      <c r="D169" s="139" t="s">
        <v>44</v>
      </c>
      <c r="E169" s="139" t="s">
        <v>44</v>
      </c>
      <c r="F169" s="139" t="s">
        <v>44</v>
      </c>
      <c r="G169" s="139" t="s">
        <v>44</v>
      </c>
      <c r="H169" s="139" t="s">
        <v>44</v>
      </c>
      <c r="I169" s="139" t="s">
        <v>44</v>
      </c>
      <c r="J169" s="146"/>
      <c r="K169" s="215">
        <v>424.9966666666666</v>
      </c>
      <c r="L169" s="215">
        <f>K169*0.2</f>
        <v>84.99933333333333</v>
      </c>
      <c r="M169" s="215">
        <f>K169+L169</f>
        <v>509.9959999999999</v>
      </c>
    </row>
    <row r="170" spans="1:13" ht="12.75">
      <c r="A170" s="324" t="s">
        <v>306</v>
      </c>
      <c r="B170" s="139" t="s">
        <v>59</v>
      </c>
      <c r="C170" s="165"/>
      <c r="D170" s="139" t="s">
        <v>44</v>
      </c>
      <c r="E170" s="139" t="s">
        <v>44</v>
      </c>
      <c r="F170" s="139" t="s">
        <v>44</v>
      </c>
      <c r="G170" s="139" t="s">
        <v>44</v>
      </c>
      <c r="H170" s="139" t="s">
        <v>44</v>
      </c>
      <c r="I170" s="139" t="s">
        <v>44</v>
      </c>
      <c r="J170" s="146"/>
      <c r="K170" s="201">
        <v>424.9966666666666</v>
      </c>
      <c r="L170" s="201">
        <f>K170*0.2</f>
        <v>84.99933333333333</v>
      </c>
      <c r="M170" s="201">
        <f>K170+L170</f>
        <v>509.9959999999999</v>
      </c>
    </row>
    <row r="171" spans="1:13" ht="12.75">
      <c r="A171" s="323" t="s">
        <v>58</v>
      </c>
      <c r="B171" s="166"/>
      <c r="C171" s="139"/>
      <c r="D171" s="166"/>
      <c r="E171" s="166"/>
      <c r="F171" s="166"/>
      <c r="G171" s="166"/>
      <c r="H171" s="166"/>
      <c r="I171" s="166"/>
      <c r="J171" s="146"/>
      <c r="K171" s="201" t="s">
        <v>58</v>
      </c>
      <c r="L171" s="201" t="s">
        <v>58</v>
      </c>
      <c r="M171" s="201" t="s">
        <v>58</v>
      </c>
    </row>
    <row r="172" spans="1:13" ht="12.75">
      <c r="A172" s="301" t="s">
        <v>434</v>
      </c>
      <c r="B172" s="145" t="s">
        <v>435</v>
      </c>
      <c r="C172" s="11"/>
      <c r="D172" s="145" t="s">
        <v>385</v>
      </c>
      <c r="E172" s="145" t="s">
        <v>385</v>
      </c>
      <c r="F172" s="145" t="s">
        <v>44</v>
      </c>
      <c r="G172" s="145" t="s">
        <v>44</v>
      </c>
      <c r="H172" s="145" t="s">
        <v>44</v>
      </c>
      <c r="I172" s="145" t="s">
        <v>385</v>
      </c>
      <c r="J172" s="327"/>
      <c r="K172" s="302">
        <v>1583.3333333333333</v>
      </c>
      <c r="L172" s="302">
        <f>K172*0.2</f>
        <v>316.6666666666667</v>
      </c>
      <c r="M172" s="302">
        <f>K172+L172</f>
        <v>1900</v>
      </c>
    </row>
    <row r="173" spans="1:13" ht="12.75">
      <c r="A173" s="328" t="s">
        <v>436</v>
      </c>
      <c r="B173" s="329" t="s">
        <v>437</v>
      </c>
      <c r="C173" s="18"/>
      <c r="D173" s="329"/>
      <c r="E173" s="329"/>
      <c r="F173" s="329"/>
      <c r="G173" s="329"/>
      <c r="H173" s="329"/>
      <c r="I173" s="329"/>
      <c r="J173" s="10"/>
      <c r="K173" s="330"/>
      <c r="L173" s="330"/>
      <c r="M173" s="330"/>
    </row>
    <row r="174" spans="1:13" ht="12.75">
      <c r="A174" s="328" t="s">
        <v>438</v>
      </c>
      <c r="B174" s="329" t="s">
        <v>439</v>
      </c>
      <c r="C174" s="18"/>
      <c r="D174" s="329"/>
      <c r="E174" s="329"/>
      <c r="F174" s="329"/>
      <c r="G174" s="329"/>
      <c r="H174" s="329"/>
      <c r="I174" s="329"/>
      <c r="J174" s="10"/>
      <c r="K174" s="330"/>
      <c r="L174" s="330"/>
      <c r="M174" s="330"/>
    </row>
    <row r="175" spans="1:13" ht="12.75">
      <c r="A175" s="328" t="s">
        <v>219</v>
      </c>
      <c r="B175" s="329" t="s">
        <v>440</v>
      </c>
      <c r="C175" s="18"/>
      <c r="D175" s="329"/>
      <c r="E175" s="329"/>
      <c r="F175" s="329"/>
      <c r="G175" s="329"/>
      <c r="H175" s="329"/>
      <c r="I175" s="329"/>
      <c r="J175" s="10"/>
      <c r="K175" s="330"/>
      <c r="L175" s="330"/>
      <c r="M175" s="330"/>
    </row>
    <row r="176" spans="1:13" ht="12.75">
      <c r="A176" s="328" t="s">
        <v>441</v>
      </c>
      <c r="B176" s="329" t="s">
        <v>442</v>
      </c>
      <c r="C176" s="18"/>
      <c r="D176" s="329"/>
      <c r="E176" s="329"/>
      <c r="F176" s="329"/>
      <c r="G176" s="329"/>
      <c r="H176" s="329"/>
      <c r="I176" s="329"/>
      <c r="J176" s="10"/>
      <c r="K176" s="330"/>
      <c r="L176" s="330"/>
      <c r="M176" s="330"/>
    </row>
    <row r="177" spans="1:13" ht="12.75">
      <c r="A177" s="328" t="s">
        <v>443</v>
      </c>
      <c r="B177" s="329" t="s">
        <v>444</v>
      </c>
      <c r="C177" s="18"/>
      <c r="D177" s="329"/>
      <c r="E177" s="329"/>
      <c r="F177" s="329"/>
      <c r="G177" s="329"/>
      <c r="H177" s="329"/>
      <c r="I177" s="329"/>
      <c r="J177" s="10"/>
      <c r="K177" s="330"/>
      <c r="L177" s="330"/>
      <c r="M177" s="330"/>
    </row>
    <row r="178" spans="1:13" ht="12.75">
      <c r="A178" s="328" t="s">
        <v>445</v>
      </c>
      <c r="B178" s="329" t="s">
        <v>446</v>
      </c>
      <c r="C178" s="18"/>
      <c r="D178" s="329"/>
      <c r="E178" s="329"/>
      <c r="F178" s="329"/>
      <c r="G178" s="329"/>
      <c r="H178" s="329"/>
      <c r="I178" s="329"/>
      <c r="J178" s="10"/>
      <c r="K178" s="330"/>
      <c r="L178" s="330"/>
      <c r="M178" s="330"/>
    </row>
    <row r="179" spans="1:13" ht="12.75">
      <c r="A179" s="328" t="s">
        <v>447</v>
      </c>
      <c r="B179" s="329" t="s">
        <v>324</v>
      </c>
      <c r="C179" s="18"/>
      <c r="D179" s="329"/>
      <c r="E179" s="329"/>
      <c r="F179" s="329"/>
      <c r="G179" s="329"/>
      <c r="H179" s="329"/>
      <c r="I179" s="329"/>
      <c r="J179" s="10"/>
      <c r="K179" s="330"/>
      <c r="L179" s="330"/>
      <c r="M179" s="330"/>
    </row>
    <row r="180" spans="1:13" ht="12.75">
      <c r="A180" s="328" t="s">
        <v>448</v>
      </c>
      <c r="B180" s="329" t="s">
        <v>14</v>
      </c>
      <c r="C180" s="18"/>
      <c r="D180" s="329"/>
      <c r="E180" s="329"/>
      <c r="F180" s="329"/>
      <c r="G180" s="329"/>
      <c r="H180" s="329"/>
      <c r="I180" s="329"/>
      <c r="J180" s="10"/>
      <c r="K180" s="330"/>
      <c r="L180" s="330"/>
      <c r="M180" s="330"/>
    </row>
    <row r="181" spans="1:13" ht="12.75">
      <c r="A181" s="328" t="s">
        <v>449</v>
      </c>
      <c r="B181" s="329" t="s">
        <v>450</v>
      </c>
      <c r="C181" s="18"/>
      <c r="D181" s="329"/>
      <c r="E181" s="329"/>
      <c r="F181" s="329"/>
      <c r="G181" s="329"/>
      <c r="H181" s="329"/>
      <c r="I181" s="329"/>
      <c r="J181" s="10"/>
      <c r="K181" s="330"/>
      <c r="L181" s="330"/>
      <c r="M181" s="330"/>
    </row>
    <row r="182" spans="1:13" ht="12.75">
      <c r="A182" s="301" t="s">
        <v>434</v>
      </c>
      <c r="B182" s="145" t="s">
        <v>435</v>
      </c>
      <c r="C182" s="11"/>
      <c r="D182" s="145" t="s">
        <v>385</v>
      </c>
      <c r="E182" s="145" t="s">
        <v>385</v>
      </c>
      <c r="F182" s="145" t="s">
        <v>385</v>
      </c>
      <c r="G182" s="145" t="s">
        <v>385</v>
      </c>
      <c r="H182" s="145" t="s">
        <v>385</v>
      </c>
      <c r="I182" s="145" t="s">
        <v>44</v>
      </c>
      <c r="J182" s="327"/>
      <c r="K182" s="302">
        <v>666.6666666666665</v>
      </c>
      <c r="L182" s="302">
        <f>K182*0.2</f>
        <v>133.33333333333331</v>
      </c>
      <c r="M182" s="302">
        <f>K182+L182</f>
        <v>799.9999999999998</v>
      </c>
    </row>
    <row r="183" spans="1:13" ht="12.75">
      <c r="A183" s="328" t="s">
        <v>436</v>
      </c>
      <c r="B183" s="329" t="s">
        <v>437</v>
      </c>
      <c r="C183" s="18"/>
      <c r="D183" s="329"/>
      <c r="E183" s="329"/>
      <c r="F183" s="329"/>
      <c r="G183" s="329"/>
      <c r="H183" s="329"/>
      <c r="I183" s="329"/>
      <c r="J183" s="10"/>
      <c r="K183" s="331"/>
      <c r="L183" s="331"/>
      <c r="M183" s="331"/>
    </row>
    <row r="184" spans="1:13" ht="12.75">
      <c r="A184" s="328" t="s">
        <v>438</v>
      </c>
      <c r="B184" s="329" t="s">
        <v>439</v>
      </c>
      <c r="C184" s="18"/>
      <c r="D184" s="329"/>
      <c r="E184" s="329"/>
      <c r="F184" s="329"/>
      <c r="G184" s="329"/>
      <c r="H184" s="329"/>
      <c r="I184" s="329"/>
      <c r="J184" s="10"/>
      <c r="K184" s="331"/>
      <c r="L184" s="331"/>
      <c r="M184" s="331"/>
    </row>
    <row r="185" spans="1:13" ht="12.75">
      <c r="A185" s="328" t="s">
        <v>219</v>
      </c>
      <c r="B185" s="329" t="s">
        <v>440</v>
      </c>
      <c r="C185" s="18"/>
      <c r="D185" s="329"/>
      <c r="E185" s="329"/>
      <c r="F185" s="329"/>
      <c r="G185" s="329"/>
      <c r="H185" s="329"/>
      <c r="I185" s="329"/>
      <c r="J185" s="10"/>
      <c r="K185" s="331"/>
      <c r="L185" s="331"/>
      <c r="M185" s="331"/>
    </row>
    <row r="186" spans="1:13" ht="12.75">
      <c r="A186" s="328" t="s">
        <v>441</v>
      </c>
      <c r="B186" s="329" t="s">
        <v>442</v>
      </c>
      <c r="C186" s="18"/>
      <c r="D186" s="329"/>
      <c r="E186" s="329"/>
      <c r="F186" s="329"/>
      <c r="G186" s="329"/>
      <c r="H186" s="329"/>
      <c r="I186" s="329"/>
      <c r="J186" s="10"/>
      <c r="K186" s="331"/>
      <c r="L186" s="331"/>
      <c r="M186" s="331"/>
    </row>
    <row r="187" spans="1:13" ht="12.75">
      <c r="A187" s="328" t="s">
        <v>443</v>
      </c>
      <c r="B187" s="329" t="s">
        <v>444</v>
      </c>
      <c r="C187" s="18"/>
      <c r="D187" s="329"/>
      <c r="E187" s="329"/>
      <c r="F187" s="329"/>
      <c r="G187" s="329"/>
      <c r="H187" s="329"/>
      <c r="I187" s="329"/>
      <c r="J187" s="10"/>
      <c r="K187" s="331"/>
      <c r="L187" s="331"/>
      <c r="M187" s="331"/>
    </row>
    <row r="188" spans="1:13" ht="12.75">
      <c r="A188" s="328" t="s">
        <v>445</v>
      </c>
      <c r="B188" s="329" t="s">
        <v>446</v>
      </c>
      <c r="C188" s="18"/>
      <c r="D188" s="329"/>
      <c r="E188" s="329"/>
      <c r="F188" s="329"/>
      <c r="G188" s="329"/>
      <c r="H188" s="329"/>
      <c r="I188" s="329"/>
      <c r="J188" s="10"/>
      <c r="K188" s="331"/>
      <c r="L188" s="331"/>
      <c r="M188" s="331"/>
    </row>
    <row r="189" spans="1:13" ht="12.75">
      <c r="A189" s="328" t="s">
        <v>447</v>
      </c>
      <c r="B189" s="329" t="s">
        <v>324</v>
      </c>
      <c r="C189" s="18"/>
      <c r="D189" s="329"/>
      <c r="E189" s="329"/>
      <c r="F189" s="329"/>
      <c r="G189" s="329"/>
      <c r="H189" s="329"/>
      <c r="I189" s="329"/>
      <c r="J189" s="10"/>
      <c r="K189" s="331"/>
      <c r="L189" s="331"/>
      <c r="M189" s="331"/>
    </row>
    <row r="190" spans="1:13" ht="12.75">
      <c r="A190" s="328" t="s">
        <v>448</v>
      </c>
      <c r="B190" s="329" t="s">
        <v>14</v>
      </c>
      <c r="C190" s="18"/>
      <c r="D190" s="329"/>
      <c r="E190" s="329"/>
      <c r="F190" s="329"/>
      <c r="G190" s="329"/>
      <c r="H190" s="329"/>
      <c r="I190" s="329"/>
      <c r="J190" s="10"/>
      <c r="K190" s="331"/>
      <c r="L190" s="331"/>
      <c r="M190" s="331"/>
    </row>
    <row r="191" spans="1:13" ht="13.5" thickBot="1">
      <c r="A191" s="332" t="s">
        <v>449</v>
      </c>
      <c r="B191" s="333" t="s">
        <v>450</v>
      </c>
      <c r="C191" s="18"/>
      <c r="D191" s="333"/>
      <c r="E191" s="333"/>
      <c r="F191" s="333"/>
      <c r="G191" s="333"/>
      <c r="H191" s="333"/>
      <c r="I191" s="333"/>
      <c r="J191" s="10"/>
      <c r="K191" s="334"/>
      <c r="L191" s="334"/>
      <c r="M191" s="334"/>
    </row>
    <row r="192" spans="1:10" ht="12.75">
      <c r="A192" s="2"/>
      <c r="B192" s="3"/>
      <c r="C192" s="18"/>
      <c r="D192" s="3"/>
      <c r="E192" s="3"/>
      <c r="F192" s="3"/>
      <c r="G192" s="3"/>
      <c r="H192" s="3"/>
      <c r="I192" s="3"/>
      <c r="J192" s="10"/>
    </row>
    <row r="193" spans="1:10" ht="12.75">
      <c r="A193" s="2"/>
      <c r="B193" s="3"/>
      <c r="C193" s="18"/>
      <c r="D193" s="3"/>
      <c r="E193" s="3"/>
      <c r="F193" s="3"/>
      <c r="G193" s="3"/>
      <c r="H193" s="3"/>
      <c r="I193" s="3"/>
      <c r="J193" s="10"/>
    </row>
    <row r="194" spans="1:10" ht="12.75">
      <c r="A194" s="2"/>
      <c r="B194" s="3"/>
      <c r="C194" s="18"/>
      <c r="D194" s="3"/>
      <c r="E194" s="3"/>
      <c r="F194" s="3"/>
      <c r="G194" s="3"/>
      <c r="H194" s="3"/>
      <c r="I194" s="3"/>
      <c r="J194" s="10"/>
    </row>
    <row r="195" spans="1:10" ht="12.75">
      <c r="A195" s="2"/>
      <c r="B195" s="3"/>
      <c r="C195" s="18"/>
      <c r="D195" s="3"/>
      <c r="E195" s="3"/>
      <c r="F195" s="3"/>
      <c r="G195" s="3"/>
      <c r="H195" s="3"/>
      <c r="I195" s="3"/>
      <c r="J195" s="10"/>
    </row>
    <row r="196" spans="1:10" ht="12.75">
      <c r="A196" s="2"/>
      <c r="B196" s="3"/>
      <c r="C196" s="18"/>
      <c r="D196" s="3"/>
      <c r="E196" s="3"/>
      <c r="F196" s="3"/>
      <c r="G196" s="3"/>
      <c r="H196" s="3"/>
      <c r="I196" s="3"/>
      <c r="J196" s="10"/>
    </row>
    <row r="197" spans="1:10" ht="12.75">
      <c r="A197" s="2"/>
      <c r="B197" s="3"/>
      <c r="C197" s="18"/>
      <c r="D197" s="3"/>
      <c r="E197" s="3"/>
      <c r="F197" s="3"/>
      <c r="G197" s="3"/>
      <c r="H197" s="3"/>
      <c r="I197" s="3"/>
      <c r="J197" s="10"/>
    </row>
    <row r="198" spans="1:10" ht="12.75">
      <c r="A198" s="2"/>
      <c r="B198" s="3"/>
      <c r="C198" s="18"/>
      <c r="D198" s="3"/>
      <c r="E198" s="3"/>
      <c r="F198" s="3"/>
      <c r="G198" s="3"/>
      <c r="H198" s="3"/>
      <c r="I198" s="3"/>
      <c r="J198" s="10"/>
    </row>
    <row r="199" spans="1:10" ht="12.75">
      <c r="A199" s="2"/>
      <c r="B199" s="3"/>
      <c r="C199" s="18"/>
      <c r="D199" s="3"/>
      <c r="E199" s="3"/>
      <c r="F199" s="3"/>
      <c r="G199" s="3"/>
      <c r="H199" s="3"/>
      <c r="I199" s="3"/>
      <c r="J199" s="10"/>
    </row>
    <row r="200" spans="1:10" ht="12.75">
      <c r="A200" s="2"/>
      <c r="B200" s="3"/>
      <c r="C200" s="18"/>
      <c r="D200" s="3"/>
      <c r="E200" s="3"/>
      <c r="F200" s="3"/>
      <c r="G200" s="3"/>
      <c r="H200" s="3"/>
      <c r="I200" s="3"/>
      <c r="J200" s="10"/>
    </row>
    <row r="201" spans="1:10" ht="12.75">
      <c r="A201" s="2"/>
      <c r="B201" s="3"/>
      <c r="C201" s="18"/>
      <c r="D201" s="3"/>
      <c r="E201" s="3"/>
      <c r="F201" s="3"/>
      <c r="G201" s="3"/>
      <c r="H201" s="3"/>
      <c r="I201" s="3"/>
      <c r="J201" s="10"/>
    </row>
    <row r="202" spans="1:10" ht="12.75">
      <c r="A202" s="2"/>
      <c r="B202" s="3"/>
      <c r="C202" s="18"/>
      <c r="D202" s="3"/>
      <c r="E202" s="3"/>
      <c r="F202" s="3"/>
      <c r="G202" s="3"/>
      <c r="H202" s="3"/>
      <c r="I202" s="3"/>
      <c r="J202" s="10"/>
    </row>
    <row r="203" spans="1:10" ht="12.75">
      <c r="A203" s="2"/>
      <c r="B203" s="3"/>
      <c r="C203" s="18"/>
      <c r="D203" s="3"/>
      <c r="E203" s="3"/>
      <c r="F203" s="3"/>
      <c r="G203" s="3"/>
      <c r="H203" s="3"/>
      <c r="I203" s="3"/>
      <c r="J203" s="10"/>
    </row>
    <row r="204" spans="1:10" ht="12.75">
      <c r="A204" s="2"/>
      <c r="B204" s="3"/>
      <c r="C204" s="18"/>
      <c r="D204" s="3"/>
      <c r="E204" s="3"/>
      <c r="F204" s="3"/>
      <c r="G204" s="3"/>
      <c r="H204" s="3"/>
      <c r="I204" s="3"/>
      <c r="J204" s="10"/>
    </row>
    <row r="205" spans="1:10" ht="12.75">
      <c r="A205" s="2"/>
      <c r="B205" s="3"/>
      <c r="C205" s="18"/>
      <c r="D205" s="3"/>
      <c r="E205" s="3"/>
      <c r="F205" s="3"/>
      <c r="G205" s="3"/>
      <c r="H205" s="3"/>
      <c r="I205" s="3"/>
      <c r="J205" s="10"/>
    </row>
    <row r="206" spans="1:10" ht="12.75">
      <c r="A206" s="2"/>
      <c r="B206" s="3"/>
      <c r="C206" s="18"/>
      <c r="D206" s="3"/>
      <c r="E206" s="3"/>
      <c r="F206" s="3"/>
      <c r="G206" s="3"/>
      <c r="H206" s="3"/>
      <c r="I206" s="3"/>
      <c r="J206" s="10"/>
    </row>
    <row r="207" spans="1:10" ht="12.75">
      <c r="A207" s="2"/>
      <c r="B207" s="3"/>
      <c r="C207" s="18"/>
      <c r="D207" s="3"/>
      <c r="E207" s="3"/>
      <c r="F207" s="3"/>
      <c r="G207" s="3"/>
      <c r="H207" s="3"/>
      <c r="I207" s="3"/>
      <c r="J207" s="10"/>
    </row>
    <row r="208" spans="1:10" ht="12.75">
      <c r="A208" s="2"/>
      <c r="B208" s="3"/>
      <c r="C208" s="18"/>
      <c r="D208" s="3"/>
      <c r="E208" s="3"/>
      <c r="F208" s="3"/>
      <c r="G208" s="3"/>
      <c r="H208" s="3"/>
      <c r="I208" s="3"/>
      <c r="J208" s="10"/>
    </row>
    <row r="209" spans="1:10" ht="12.75">
      <c r="A209" s="2"/>
      <c r="B209" s="3"/>
      <c r="C209" s="18"/>
      <c r="D209" s="3"/>
      <c r="E209" s="3"/>
      <c r="F209" s="3"/>
      <c r="G209" s="3"/>
      <c r="H209" s="3"/>
      <c r="I209" s="3"/>
      <c r="J209" s="10"/>
    </row>
    <row r="210" spans="1:10" ht="12.75">
      <c r="A210" s="2"/>
      <c r="B210" s="3"/>
      <c r="C210" s="18"/>
      <c r="D210" s="3"/>
      <c r="E210" s="3"/>
      <c r="F210" s="3"/>
      <c r="G210" s="3"/>
      <c r="H210" s="3"/>
      <c r="I210" s="3"/>
      <c r="J210" s="10"/>
    </row>
    <row r="211" spans="1:10" ht="12.75">
      <c r="A211" s="2"/>
      <c r="B211" s="3"/>
      <c r="C211" s="18"/>
      <c r="D211" s="3"/>
      <c r="E211" s="3"/>
      <c r="F211" s="3"/>
      <c r="G211" s="3"/>
      <c r="H211" s="3"/>
      <c r="I211" s="3"/>
      <c r="J211" s="10"/>
    </row>
    <row r="212" spans="1:10" ht="12.75">
      <c r="A212" s="2"/>
      <c r="B212" s="3"/>
      <c r="C212" s="18"/>
      <c r="D212" s="3"/>
      <c r="E212" s="3"/>
      <c r="F212" s="3"/>
      <c r="G212" s="3"/>
      <c r="H212" s="3"/>
      <c r="I212" s="3"/>
      <c r="J212" s="10"/>
    </row>
    <row r="213" spans="1:10" ht="12.75">
      <c r="A213" s="2"/>
      <c r="B213" s="3"/>
      <c r="C213" s="18"/>
      <c r="D213" s="3"/>
      <c r="E213" s="3"/>
      <c r="F213" s="3"/>
      <c r="G213" s="3"/>
      <c r="H213" s="3"/>
      <c r="I213" s="3"/>
      <c r="J213" s="10"/>
    </row>
    <row r="214" spans="1:10" ht="12.75">
      <c r="A214" s="2"/>
      <c r="B214" s="3"/>
      <c r="C214" s="18"/>
      <c r="D214" s="3"/>
      <c r="E214" s="3"/>
      <c r="F214" s="3"/>
      <c r="G214" s="3"/>
      <c r="H214" s="3"/>
      <c r="I214" s="3"/>
      <c r="J214" s="10"/>
    </row>
    <row r="215" spans="1:10" ht="12.75">
      <c r="A215" s="2"/>
      <c r="B215" s="3"/>
      <c r="C215" s="18"/>
      <c r="D215" s="3"/>
      <c r="E215" s="3"/>
      <c r="F215" s="3"/>
      <c r="G215" s="3"/>
      <c r="H215" s="3"/>
      <c r="I215" s="3"/>
      <c r="J215" s="10"/>
    </row>
    <row r="216" spans="1:10" ht="12.75">
      <c r="A216" s="2"/>
      <c r="B216" s="3"/>
      <c r="C216" s="18"/>
      <c r="D216" s="3"/>
      <c r="E216" s="3"/>
      <c r="F216" s="3"/>
      <c r="G216" s="3"/>
      <c r="H216" s="3"/>
      <c r="I216" s="3"/>
      <c r="J216" s="10"/>
    </row>
    <row r="217" spans="1:10" ht="12.75">
      <c r="A217" s="2"/>
      <c r="B217" s="3"/>
      <c r="C217" s="18"/>
      <c r="D217" s="3"/>
      <c r="E217" s="3"/>
      <c r="F217" s="3"/>
      <c r="G217" s="3"/>
      <c r="H217" s="3"/>
      <c r="I217" s="3"/>
      <c r="J217" s="10"/>
    </row>
    <row r="218" spans="1:10" ht="12.75">
      <c r="A218" s="2"/>
      <c r="B218" s="3"/>
      <c r="C218" s="18"/>
      <c r="D218" s="3"/>
      <c r="E218" s="3"/>
      <c r="F218" s="3"/>
      <c r="G218" s="3"/>
      <c r="H218" s="3"/>
      <c r="I218" s="3"/>
      <c r="J218" s="10"/>
    </row>
    <row r="219" spans="1:10" ht="12.75">
      <c r="A219" s="2"/>
      <c r="B219" s="3"/>
      <c r="C219" s="18"/>
      <c r="D219" s="3"/>
      <c r="E219" s="3"/>
      <c r="F219" s="3"/>
      <c r="G219" s="3"/>
      <c r="H219" s="3"/>
      <c r="I219" s="3"/>
      <c r="J219" s="10"/>
    </row>
    <row r="220" spans="1:10" ht="12.75">
      <c r="A220" s="2"/>
      <c r="B220" s="3"/>
      <c r="C220" s="18"/>
      <c r="D220" s="3"/>
      <c r="E220" s="3"/>
      <c r="F220" s="3"/>
      <c r="G220" s="3"/>
      <c r="H220" s="3"/>
      <c r="I220" s="3"/>
      <c r="J220" s="10"/>
    </row>
    <row r="221" spans="1:10" ht="12.75">
      <c r="A221" s="2"/>
      <c r="B221" s="3"/>
      <c r="C221" s="18"/>
      <c r="D221" s="3"/>
      <c r="E221" s="3"/>
      <c r="F221" s="3"/>
      <c r="G221" s="3"/>
      <c r="H221" s="3"/>
      <c r="I221" s="3"/>
      <c r="J221" s="10"/>
    </row>
    <row r="222" spans="1:10" ht="12.75">
      <c r="A222" s="2"/>
      <c r="B222" s="3"/>
      <c r="C222" s="18"/>
      <c r="D222" s="3"/>
      <c r="E222" s="3"/>
      <c r="F222" s="3"/>
      <c r="G222" s="3"/>
      <c r="H222" s="3"/>
      <c r="I222" s="3"/>
      <c r="J222" s="10"/>
    </row>
    <row r="223" spans="1:10" ht="12.75">
      <c r="A223" s="2"/>
      <c r="B223" s="3"/>
      <c r="C223" s="18"/>
      <c r="D223" s="3"/>
      <c r="E223" s="3"/>
      <c r="F223" s="3"/>
      <c r="G223" s="3"/>
      <c r="H223" s="3"/>
      <c r="I223" s="3"/>
      <c r="J223" s="10"/>
    </row>
    <row r="224" spans="1:10" ht="12.75">
      <c r="A224" s="2"/>
      <c r="B224" s="3"/>
      <c r="C224" s="18"/>
      <c r="D224" s="3"/>
      <c r="E224" s="3"/>
      <c r="F224" s="3"/>
      <c r="G224" s="3"/>
      <c r="H224" s="3"/>
      <c r="I224" s="3"/>
      <c r="J224" s="10"/>
    </row>
    <row r="225" spans="1:10" ht="12.75">
      <c r="A225" s="2"/>
      <c r="B225" s="3"/>
      <c r="C225" s="18"/>
      <c r="D225" s="3"/>
      <c r="E225" s="3"/>
      <c r="F225" s="3"/>
      <c r="G225" s="3"/>
      <c r="H225" s="3"/>
      <c r="I225" s="3"/>
      <c r="J225" s="10"/>
    </row>
    <row r="226" spans="1:10" ht="12.75">
      <c r="A226" s="2"/>
      <c r="B226" s="3"/>
      <c r="C226" s="18"/>
      <c r="D226" s="3"/>
      <c r="E226" s="3"/>
      <c r="F226" s="3"/>
      <c r="G226" s="3"/>
      <c r="H226" s="3"/>
      <c r="I226" s="3"/>
      <c r="J226" s="10"/>
    </row>
    <row r="227" spans="1:10" ht="12.75">
      <c r="A227" s="2"/>
      <c r="B227" s="3"/>
      <c r="C227" s="18"/>
      <c r="D227" s="3"/>
      <c r="E227" s="3"/>
      <c r="F227" s="3"/>
      <c r="G227" s="3"/>
      <c r="H227" s="3"/>
      <c r="I227" s="3"/>
      <c r="J227" s="10"/>
    </row>
    <row r="228" spans="1:10" ht="12.75">
      <c r="A228" s="2"/>
      <c r="B228" s="3"/>
      <c r="C228" s="18"/>
      <c r="D228" s="3"/>
      <c r="E228" s="3"/>
      <c r="F228" s="3"/>
      <c r="G228" s="3"/>
      <c r="H228" s="3"/>
      <c r="I228" s="3"/>
      <c r="J228" s="10"/>
    </row>
    <row r="229" spans="1:10" ht="12.75">
      <c r="A229" s="2"/>
      <c r="B229" s="3"/>
      <c r="C229" s="18"/>
      <c r="D229" s="3"/>
      <c r="E229" s="3"/>
      <c r="F229" s="3"/>
      <c r="G229" s="3"/>
      <c r="H229" s="3"/>
      <c r="I229" s="3"/>
      <c r="J229" s="10"/>
    </row>
    <row r="230" spans="1:10" ht="12.75">
      <c r="A230" s="2"/>
      <c r="B230" s="3"/>
      <c r="C230" s="18"/>
      <c r="D230" s="3"/>
      <c r="E230" s="3"/>
      <c r="F230" s="3"/>
      <c r="G230" s="3"/>
      <c r="H230" s="3"/>
      <c r="I230" s="3"/>
      <c r="J230" s="10"/>
    </row>
    <row r="231" spans="1:10" ht="12.75">
      <c r="A231" s="2"/>
      <c r="B231" s="3"/>
      <c r="C231" s="18"/>
      <c r="D231" s="3"/>
      <c r="E231" s="3"/>
      <c r="F231" s="3"/>
      <c r="G231" s="3"/>
      <c r="H231" s="3"/>
      <c r="I231" s="3"/>
      <c r="J231" s="10"/>
    </row>
    <row r="232" spans="1:10" ht="12.75">
      <c r="A232" s="2"/>
      <c r="B232" s="3"/>
      <c r="C232" s="18"/>
      <c r="D232" s="3"/>
      <c r="E232" s="3"/>
      <c r="F232" s="3"/>
      <c r="G232" s="3"/>
      <c r="H232" s="3"/>
      <c r="I232" s="3"/>
      <c r="J232" s="10"/>
    </row>
    <row r="233" spans="1:10" ht="12.75">
      <c r="A233" s="2"/>
      <c r="B233" s="3"/>
      <c r="C233" s="18"/>
      <c r="D233" s="3"/>
      <c r="E233" s="3"/>
      <c r="F233" s="3"/>
      <c r="G233" s="3"/>
      <c r="H233" s="3"/>
      <c r="I233" s="3"/>
      <c r="J233" s="10"/>
    </row>
    <row r="234" spans="1:10" ht="12.75">
      <c r="A234" s="2"/>
      <c r="B234" s="3"/>
      <c r="C234" s="18"/>
      <c r="D234" s="3"/>
      <c r="E234" s="3"/>
      <c r="F234" s="3"/>
      <c r="G234" s="3"/>
      <c r="H234" s="3"/>
      <c r="I234" s="3"/>
      <c r="J234" s="10"/>
    </row>
    <row r="235" spans="1:10" ht="12.75">
      <c r="A235" s="2"/>
      <c r="B235" s="3"/>
      <c r="C235" s="18"/>
      <c r="D235" s="3"/>
      <c r="E235" s="3"/>
      <c r="F235" s="3"/>
      <c r="G235" s="3"/>
      <c r="H235" s="3"/>
      <c r="I235" s="3"/>
      <c r="J235" s="10"/>
    </row>
    <row r="236" spans="1:10" ht="12.75">
      <c r="A236" s="2"/>
      <c r="B236" s="3"/>
      <c r="C236" s="18"/>
      <c r="D236" s="3"/>
      <c r="E236" s="3"/>
      <c r="F236" s="3"/>
      <c r="G236" s="3"/>
      <c r="H236" s="3"/>
      <c r="I236" s="3"/>
      <c r="J236" s="10"/>
    </row>
    <row r="237" spans="1:10" ht="12.75">
      <c r="A237" s="2"/>
      <c r="B237" s="3"/>
      <c r="C237" s="18"/>
      <c r="D237" s="3"/>
      <c r="E237" s="3"/>
      <c r="F237" s="3"/>
      <c r="G237" s="3"/>
      <c r="H237" s="3"/>
      <c r="I237" s="3"/>
      <c r="J237" s="10"/>
    </row>
    <row r="238" spans="1:10" ht="12.75">
      <c r="A238" s="2"/>
      <c r="B238" s="3"/>
      <c r="C238" s="18"/>
      <c r="D238" s="3"/>
      <c r="E238" s="3"/>
      <c r="F238" s="3"/>
      <c r="G238" s="3"/>
      <c r="H238" s="3"/>
      <c r="I238" s="3"/>
      <c r="J238" s="10"/>
    </row>
    <row r="239" spans="1:10" ht="12.75">
      <c r="A239" s="2"/>
      <c r="B239" s="3"/>
      <c r="C239" s="18"/>
      <c r="D239" s="3"/>
      <c r="E239" s="3"/>
      <c r="F239" s="3"/>
      <c r="G239" s="3"/>
      <c r="H239" s="3"/>
      <c r="I239" s="3"/>
      <c r="J239" s="10"/>
    </row>
    <row r="240" spans="1:10" ht="12.75">
      <c r="A240" s="2"/>
      <c r="B240" s="3"/>
      <c r="C240" s="18"/>
      <c r="D240" s="3"/>
      <c r="E240" s="3"/>
      <c r="F240" s="3"/>
      <c r="G240" s="3"/>
      <c r="H240" s="3"/>
      <c r="I240" s="3"/>
      <c r="J240" s="10"/>
    </row>
    <row r="241" spans="1:10" ht="12.75">
      <c r="A241" s="2"/>
      <c r="B241" s="3"/>
      <c r="C241" s="18"/>
      <c r="D241" s="3"/>
      <c r="E241" s="3"/>
      <c r="F241" s="3"/>
      <c r="G241" s="3"/>
      <c r="H241" s="3"/>
      <c r="I241" s="3"/>
      <c r="J241" s="10"/>
    </row>
    <row r="242" spans="1:10" ht="12.75">
      <c r="A242" s="2"/>
      <c r="B242" s="3"/>
      <c r="C242" s="18"/>
      <c r="D242" s="3"/>
      <c r="E242" s="3"/>
      <c r="F242" s="3"/>
      <c r="G242" s="3"/>
      <c r="H242" s="3"/>
      <c r="I242" s="3"/>
      <c r="J242" s="10"/>
    </row>
    <row r="243" spans="1:10" ht="12.75">
      <c r="A243" s="2"/>
      <c r="B243" s="3"/>
      <c r="C243" s="18"/>
      <c r="D243" s="3"/>
      <c r="E243" s="3"/>
      <c r="F243" s="3"/>
      <c r="G243" s="3"/>
      <c r="H243" s="3"/>
      <c r="I243" s="3"/>
      <c r="J243" s="10"/>
    </row>
    <row r="244" spans="1:10" ht="12.75">
      <c r="A244" s="2"/>
      <c r="B244" s="3"/>
      <c r="C244" s="18"/>
      <c r="D244" s="3"/>
      <c r="E244" s="3"/>
      <c r="F244" s="3"/>
      <c r="G244" s="3"/>
      <c r="H244" s="3"/>
      <c r="I244" s="3"/>
      <c r="J244" s="10"/>
    </row>
    <row r="245" spans="1:10" ht="12.75">
      <c r="A245" s="2"/>
      <c r="B245" s="3"/>
      <c r="C245" s="18"/>
      <c r="D245" s="3"/>
      <c r="E245" s="3"/>
      <c r="F245" s="3"/>
      <c r="G245" s="3"/>
      <c r="H245" s="3"/>
      <c r="I245" s="3"/>
      <c r="J245" s="10"/>
    </row>
    <row r="246" spans="1:10" ht="12.75">
      <c r="A246" s="2"/>
      <c r="B246" s="3"/>
      <c r="C246" s="18"/>
      <c r="D246" s="3"/>
      <c r="E246" s="3"/>
      <c r="F246" s="3"/>
      <c r="G246" s="3"/>
      <c r="H246" s="3"/>
      <c r="I246" s="3"/>
      <c r="J246" s="10"/>
    </row>
    <row r="247" spans="1:10" ht="12.75">
      <c r="A247" s="2"/>
      <c r="B247" s="3"/>
      <c r="C247" s="18"/>
      <c r="D247" s="3"/>
      <c r="E247" s="3"/>
      <c r="F247" s="3"/>
      <c r="G247" s="3"/>
      <c r="H247" s="3"/>
      <c r="I247" s="3"/>
      <c r="J247" s="10"/>
    </row>
    <row r="248" spans="1:10" ht="12.75">
      <c r="A248" s="2"/>
      <c r="B248" s="3"/>
      <c r="C248" s="18"/>
      <c r="D248" s="3"/>
      <c r="E248" s="3"/>
      <c r="F248" s="3"/>
      <c r="G248" s="3"/>
      <c r="H248" s="3"/>
      <c r="I248" s="3"/>
      <c r="J248" s="10"/>
    </row>
    <row r="249" spans="1:10" ht="12.75">
      <c r="A249" s="2"/>
      <c r="B249" s="3"/>
      <c r="C249" s="18"/>
      <c r="D249" s="3"/>
      <c r="E249" s="3"/>
      <c r="F249" s="3"/>
      <c r="G249" s="3"/>
      <c r="H249" s="3"/>
      <c r="I249" s="3"/>
      <c r="J249" s="10"/>
    </row>
    <row r="250" spans="1:10" ht="12.75">
      <c r="A250" s="2"/>
      <c r="B250" s="3"/>
      <c r="C250" s="18"/>
      <c r="D250" s="3"/>
      <c r="E250" s="3"/>
      <c r="F250" s="3"/>
      <c r="G250" s="3"/>
      <c r="H250" s="3"/>
      <c r="I250" s="3"/>
      <c r="J250" s="10"/>
    </row>
    <row r="251" spans="1:10" ht="12.75">
      <c r="A251" s="2"/>
      <c r="B251" s="3"/>
      <c r="C251" s="18"/>
      <c r="D251" s="3"/>
      <c r="E251" s="3"/>
      <c r="F251" s="3"/>
      <c r="G251" s="3"/>
      <c r="H251" s="3"/>
      <c r="I251" s="3"/>
      <c r="J251" s="10"/>
    </row>
    <row r="252" spans="1:10" ht="12.75">
      <c r="A252" s="2"/>
      <c r="B252" s="3"/>
      <c r="C252" s="18"/>
      <c r="D252" s="3"/>
      <c r="E252" s="3"/>
      <c r="F252" s="3"/>
      <c r="G252" s="3"/>
      <c r="H252" s="3"/>
      <c r="I252" s="3"/>
      <c r="J252" s="10"/>
    </row>
    <row r="253" spans="1:10" ht="12.75">
      <c r="A253" s="2"/>
      <c r="B253" s="3"/>
      <c r="C253" s="18"/>
      <c r="D253" s="3"/>
      <c r="E253" s="3"/>
      <c r="F253" s="3"/>
      <c r="G253" s="3"/>
      <c r="H253" s="3"/>
      <c r="I253" s="3"/>
      <c r="J253" s="10"/>
    </row>
    <row r="254" spans="1:10" ht="12.75">
      <c r="A254" s="2"/>
      <c r="B254" s="3"/>
      <c r="C254" s="18"/>
      <c r="D254" s="3"/>
      <c r="E254" s="3"/>
      <c r="F254" s="3"/>
      <c r="G254" s="3"/>
      <c r="H254" s="3"/>
      <c r="I254" s="3"/>
      <c r="J254" s="10"/>
    </row>
    <row r="255" spans="1:10" ht="12.75">
      <c r="A255" s="2"/>
      <c r="B255" s="3"/>
      <c r="C255" s="18"/>
      <c r="D255" s="3"/>
      <c r="E255" s="3"/>
      <c r="F255" s="3"/>
      <c r="G255" s="3"/>
      <c r="H255" s="3"/>
      <c r="I255" s="3"/>
      <c r="J255" s="10"/>
    </row>
    <row r="256" spans="1:10" ht="12.75">
      <c r="A256" s="2"/>
      <c r="B256" s="3"/>
      <c r="C256" s="18"/>
      <c r="D256" s="3"/>
      <c r="E256" s="3"/>
      <c r="F256" s="3"/>
      <c r="G256" s="3"/>
      <c r="H256" s="3"/>
      <c r="I256" s="3"/>
      <c r="J256" s="10"/>
    </row>
    <row r="257" spans="1:10" ht="12.75">
      <c r="A257" s="2"/>
      <c r="B257" s="3"/>
      <c r="C257" s="18"/>
      <c r="D257" s="3"/>
      <c r="E257" s="3"/>
      <c r="F257" s="3"/>
      <c r="G257" s="3"/>
      <c r="H257" s="3"/>
      <c r="I257" s="3"/>
      <c r="J257" s="10"/>
    </row>
    <row r="258" spans="1:10" ht="12.75">
      <c r="A258" s="2"/>
      <c r="B258" s="3"/>
      <c r="C258" s="18"/>
      <c r="D258" s="3"/>
      <c r="E258" s="3"/>
      <c r="F258" s="3"/>
      <c r="G258" s="3"/>
      <c r="H258" s="3"/>
      <c r="I258" s="3"/>
      <c r="J258" s="10"/>
    </row>
    <row r="259" spans="1:10" ht="12.75">
      <c r="A259" s="2"/>
      <c r="B259" s="3"/>
      <c r="C259" s="18"/>
      <c r="D259" s="3"/>
      <c r="E259" s="3"/>
      <c r="F259" s="3"/>
      <c r="G259" s="3"/>
      <c r="H259" s="3"/>
      <c r="I259" s="3"/>
      <c r="J259" s="10"/>
    </row>
    <row r="260" spans="1:10" ht="12.75">
      <c r="A260" s="2"/>
      <c r="B260" s="3"/>
      <c r="C260" s="18"/>
      <c r="D260" s="3"/>
      <c r="E260" s="3"/>
      <c r="F260" s="3"/>
      <c r="G260" s="3"/>
      <c r="H260" s="3"/>
      <c r="I260" s="3"/>
      <c r="J260" s="10"/>
    </row>
    <row r="261" spans="1:10" ht="12.75">
      <c r="A261" s="2"/>
      <c r="B261" s="3"/>
      <c r="C261" s="18"/>
      <c r="D261" s="3"/>
      <c r="E261" s="3"/>
      <c r="F261" s="3"/>
      <c r="G261" s="3"/>
      <c r="H261" s="3"/>
      <c r="I261" s="3"/>
      <c r="J261" s="10"/>
    </row>
    <row r="262" spans="1:10" ht="12.75">
      <c r="A262" s="2"/>
      <c r="B262" s="3"/>
      <c r="C262" s="18"/>
      <c r="D262" s="3"/>
      <c r="E262" s="3"/>
      <c r="F262" s="3"/>
      <c r="G262" s="3"/>
      <c r="H262" s="3"/>
      <c r="I262" s="3"/>
      <c r="J262" s="10"/>
    </row>
    <row r="263" spans="1:10" ht="12.75">
      <c r="A263" s="2"/>
      <c r="B263" s="3"/>
      <c r="C263" s="18"/>
      <c r="D263" s="3"/>
      <c r="E263" s="3"/>
      <c r="F263" s="3"/>
      <c r="G263" s="3"/>
      <c r="H263" s="3"/>
      <c r="I263" s="3"/>
      <c r="J263" s="10"/>
    </row>
    <row r="264" spans="1:10" ht="12.75">
      <c r="A264" s="2"/>
      <c r="B264" s="3"/>
      <c r="C264" s="18"/>
      <c r="D264" s="3"/>
      <c r="E264" s="3"/>
      <c r="F264" s="3"/>
      <c r="G264" s="3"/>
      <c r="H264" s="3"/>
      <c r="I264" s="3"/>
      <c r="J264" s="10"/>
    </row>
    <row r="265" spans="1:10" ht="12.75">
      <c r="A265" s="2"/>
      <c r="B265" s="3"/>
      <c r="C265" s="18"/>
      <c r="D265" s="3"/>
      <c r="E265" s="3"/>
      <c r="F265" s="3"/>
      <c r="G265" s="3"/>
      <c r="H265" s="3"/>
      <c r="I265" s="3"/>
      <c r="J265" s="10"/>
    </row>
    <row r="266" spans="1:10" ht="12.75">
      <c r="A266" s="2"/>
      <c r="B266" s="3"/>
      <c r="C266" s="18"/>
      <c r="D266" s="3"/>
      <c r="E266" s="3"/>
      <c r="F266" s="3"/>
      <c r="G266" s="3"/>
      <c r="H266" s="3"/>
      <c r="I266" s="3"/>
      <c r="J266" s="10"/>
    </row>
    <row r="267" spans="1:10" ht="12.75">
      <c r="A267" s="2"/>
      <c r="B267" s="3"/>
      <c r="C267" s="18"/>
      <c r="D267" s="3"/>
      <c r="E267" s="3"/>
      <c r="F267" s="3"/>
      <c r="G267" s="3"/>
      <c r="H267" s="3"/>
      <c r="I267" s="3"/>
      <c r="J267" s="10"/>
    </row>
    <row r="268" spans="1:10" ht="12.75">
      <c r="A268" s="2"/>
      <c r="B268" s="3"/>
      <c r="C268" s="18"/>
      <c r="D268" s="3"/>
      <c r="E268" s="3"/>
      <c r="F268" s="3"/>
      <c r="G268" s="3"/>
      <c r="H268" s="3"/>
      <c r="I268" s="3"/>
      <c r="J268" s="10"/>
    </row>
    <row r="269" spans="1:10" ht="12.75">
      <c r="A269" s="2"/>
      <c r="B269" s="3"/>
      <c r="C269" s="18"/>
      <c r="D269" s="3"/>
      <c r="E269" s="3"/>
      <c r="F269" s="3"/>
      <c r="G269" s="3"/>
      <c r="H269" s="3"/>
      <c r="I269" s="3"/>
      <c r="J269" s="10"/>
    </row>
    <row r="270" spans="1:10" ht="12.75">
      <c r="A270" s="2"/>
      <c r="B270" s="3"/>
      <c r="C270" s="18"/>
      <c r="D270" s="3"/>
      <c r="E270" s="3"/>
      <c r="F270" s="3"/>
      <c r="G270" s="3"/>
      <c r="H270" s="3"/>
      <c r="I270" s="3"/>
      <c r="J270" s="10"/>
    </row>
    <row r="271" spans="1:10" ht="12.75">
      <c r="A271" s="2"/>
      <c r="B271" s="3"/>
      <c r="C271" s="18"/>
      <c r="D271" s="3"/>
      <c r="E271" s="3"/>
      <c r="F271" s="3"/>
      <c r="G271" s="3"/>
      <c r="H271" s="3"/>
      <c r="I271" s="3"/>
      <c r="J271" s="10"/>
    </row>
    <row r="272" spans="1:10" ht="12.75">
      <c r="A272" s="2"/>
      <c r="B272" s="3"/>
      <c r="C272" s="18"/>
      <c r="D272" s="3"/>
      <c r="E272" s="3"/>
      <c r="F272" s="3"/>
      <c r="G272" s="3"/>
      <c r="H272" s="3"/>
      <c r="I272" s="3"/>
      <c r="J272" s="10"/>
    </row>
    <row r="273" spans="1:10" ht="12.75">
      <c r="A273" s="2"/>
      <c r="B273" s="3"/>
      <c r="C273" s="18"/>
      <c r="D273" s="3"/>
      <c r="E273" s="3"/>
      <c r="F273" s="3"/>
      <c r="G273" s="3"/>
      <c r="H273" s="3"/>
      <c r="I273" s="3"/>
      <c r="J273" s="10"/>
    </row>
    <row r="274" spans="1:10" ht="12.75">
      <c r="A274" s="2"/>
      <c r="B274" s="3"/>
      <c r="C274" s="18"/>
      <c r="D274" s="3"/>
      <c r="E274" s="3"/>
      <c r="F274" s="3"/>
      <c r="G274" s="3"/>
      <c r="H274" s="3"/>
      <c r="I274" s="3"/>
      <c r="J274" s="10"/>
    </row>
    <row r="275" spans="1:10" ht="12.75">
      <c r="A275" s="2"/>
      <c r="B275" s="3"/>
      <c r="C275" s="18"/>
      <c r="D275" s="3"/>
      <c r="E275" s="3"/>
      <c r="F275" s="3"/>
      <c r="G275" s="3"/>
      <c r="H275" s="3"/>
      <c r="I275" s="3"/>
      <c r="J275" s="10"/>
    </row>
    <row r="276" spans="1:10" ht="12.75">
      <c r="A276" s="2"/>
      <c r="B276" s="3"/>
      <c r="C276" s="18"/>
      <c r="D276" s="3"/>
      <c r="E276" s="3"/>
      <c r="F276" s="3"/>
      <c r="G276" s="3"/>
      <c r="H276" s="3"/>
      <c r="I276" s="3"/>
      <c r="J276" s="10"/>
    </row>
    <row r="277" spans="1:10" ht="12.75">
      <c r="A277" s="2"/>
      <c r="B277" s="3"/>
      <c r="C277" s="18"/>
      <c r="D277" s="3"/>
      <c r="E277" s="3"/>
      <c r="F277" s="3"/>
      <c r="G277" s="3"/>
      <c r="H277" s="3"/>
      <c r="I277" s="3"/>
      <c r="J277" s="10"/>
    </row>
    <row r="278" spans="1:10" ht="12.75">
      <c r="A278" s="2"/>
      <c r="B278" s="3"/>
      <c r="C278" s="18"/>
      <c r="D278" s="3"/>
      <c r="E278" s="3"/>
      <c r="F278" s="3"/>
      <c r="G278" s="3"/>
      <c r="H278" s="3"/>
      <c r="I278" s="3"/>
      <c r="J278" s="10"/>
    </row>
    <row r="279" spans="1:10" ht="12.75">
      <c r="A279" s="2"/>
      <c r="B279" s="3"/>
      <c r="C279" s="18"/>
      <c r="D279" s="3"/>
      <c r="E279" s="3"/>
      <c r="F279" s="3"/>
      <c r="G279" s="3"/>
      <c r="H279" s="3"/>
      <c r="I279" s="3"/>
      <c r="J279" s="10"/>
    </row>
    <row r="280" spans="1:10" ht="12.75">
      <c r="A280" s="2"/>
      <c r="B280" s="3"/>
      <c r="C280" s="18"/>
      <c r="D280" s="3"/>
      <c r="E280" s="3"/>
      <c r="F280" s="3"/>
      <c r="G280" s="3"/>
      <c r="H280" s="3"/>
      <c r="I280" s="3"/>
      <c r="J280" s="10"/>
    </row>
    <row r="281" spans="1:10" ht="12.75">
      <c r="A281" s="2"/>
      <c r="B281" s="3"/>
      <c r="C281" s="18"/>
      <c r="D281" s="3"/>
      <c r="E281" s="3"/>
      <c r="F281" s="3"/>
      <c r="G281" s="3"/>
      <c r="H281" s="3"/>
      <c r="I281" s="3"/>
      <c r="J281" s="10"/>
    </row>
    <row r="282" spans="1:10" ht="12.75">
      <c r="A282" s="2"/>
      <c r="B282" s="3"/>
      <c r="C282" s="18"/>
      <c r="D282" s="3"/>
      <c r="E282" s="3"/>
      <c r="F282" s="3"/>
      <c r="G282" s="3"/>
      <c r="H282" s="3"/>
      <c r="I282" s="3"/>
      <c r="J282" s="10"/>
    </row>
    <row r="283" spans="1:10" ht="12.75">
      <c r="A283" s="2"/>
      <c r="B283" s="3"/>
      <c r="C283" s="18"/>
      <c r="D283" s="3"/>
      <c r="E283" s="3"/>
      <c r="F283" s="3"/>
      <c r="G283" s="3"/>
      <c r="H283" s="3"/>
      <c r="I283" s="3"/>
      <c r="J283" s="10"/>
    </row>
    <row r="284" spans="1:10" ht="12.75">
      <c r="A284" s="2"/>
      <c r="B284" s="3"/>
      <c r="C284" s="18"/>
      <c r="D284" s="3"/>
      <c r="E284" s="3"/>
      <c r="F284" s="3"/>
      <c r="G284" s="3"/>
      <c r="H284" s="3"/>
      <c r="I284" s="3"/>
      <c r="J284" s="10"/>
    </row>
    <row r="285" spans="1:10" ht="12.75">
      <c r="A285" s="2"/>
      <c r="B285" s="3"/>
      <c r="C285" s="18"/>
      <c r="D285" s="3"/>
      <c r="E285" s="3"/>
      <c r="F285" s="3"/>
      <c r="G285" s="3"/>
      <c r="H285" s="3"/>
      <c r="I285" s="3"/>
      <c r="J285" s="10"/>
    </row>
    <row r="286" spans="1:10" ht="12.75">
      <c r="A286" s="2"/>
      <c r="B286" s="3"/>
      <c r="C286" s="18"/>
      <c r="D286" s="3"/>
      <c r="E286" s="3"/>
      <c r="F286" s="3"/>
      <c r="G286" s="3"/>
      <c r="H286" s="3"/>
      <c r="I286" s="3"/>
      <c r="J286" s="10"/>
    </row>
    <row r="287" spans="1:10" ht="12.75">
      <c r="A287" s="2"/>
      <c r="B287" s="3"/>
      <c r="C287" s="18"/>
      <c r="D287" s="3"/>
      <c r="E287" s="3"/>
      <c r="F287" s="3"/>
      <c r="G287" s="3"/>
      <c r="H287" s="3"/>
      <c r="I287" s="3"/>
      <c r="J287" s="10"/>
    </row>
    <row r="288" spans="1:10" ht="12.75">
      <c r="A288" s="2"/>
      <c r="B288" s="3"/>
      <c r="C288" s="18"/>
      <c r="D288" s="3"/>
      <c r="E288" s="3"/>
      <c r="F288" s="3"/>
      <c r="G288" s="3"/>
      <c r="H288" s="3"/>
      <c r="I288" s="3"/>
      <c r="J288" s="10"/>
    </row>
    <row r="289" spans="1:10" ht="12.75">
      <c r="A289" s="2"/>
      <c r="B289" s="3"/>
      <c r="C289" s="18"/>
      <c r="D289" s="3"/>
      <c r="E289" s="3"/>
      <c r="F289" s="3"/>
      <c r="G289" s="3"/>
      <c r="H289" s="3"/>
      <c r="I289" s="3"/>
      <c r="J289" s="10"/>
    </row>
    <row r="290" spans="1:10" ht="12.75">
      <c r="A290" s="2"/>
      <c r="B290" s="3"/>
      <c r="C290" s="18"/>
      <c r="D290" s="3"/>
      <c r="E290" s="3"/>
      <c r="F290" s="3"/>
      <c r="G290" s="3"/>
      <c r="H290" s="3"/>
      <c r="I290" s="3"/>
      <c r="J290" s="10"/>
    </row>
    <row r="291" spans="1:10" ht="12.75">
      <c r="A291" s="2"/>
      <c r="B291" s="3"/>
      <c r="C291" s="18"/>
      <c r="D291" s="3"/>
      <c r="E291" s="3"/>
      <c r="F291" s="3"/>
      <c r="G291" s="3"/>
      <c r="H291" s="3"/>
      <c r="I291" s="3"/>
      <c r="J291" s="10"/>
    </row>
    <row r="292" spans="1:10" ht="12.75">
      <c r="A292" s="2"/>
      <c r="B292" s="3"/>
      <c r="C292" s="18"/>
      <c r="D292" s="3"/>
      <c r="E292" s="3"/>
      <c r="F292" s="3"/>
      <c r="G292" s="3"/>
      <c r="H292" s="3"/>
      <c r="I292" s="3"/>
      <c r="J292" s="10"/>
    </row>
    <row r="293" spans="1:10" ht="12.75">
      <c r="A293" s="2"/>
      <c r="B293" s="3"/>
      <c r="C293" s="18"/>
      <c r="D293" s="3"/>
      <c r="E293" s="3"/>
      <c r="F293" s="3"/>
      <c r="G293" s="3"/>
      <c r="H293" s="3"/>
      <c r="I293" s="3"/>
      <c r="J293" s="10"/>
    </row>
    <row r="294" spans="1:10" ht="12.75">
      <c r="A294" s="2"/>
      <c r="B294" s="3"/>
      <c r="C294" s="18"/>
      <c r="D294" s="3"/>
      <c r="E294" s="3"/>
      <c r="F294" s="3"/>
      <c r="G294" s="3"/>
      <c r="H294" s="3"/>
      <c r="I294" s="3"/>
      <c r="J294" s="10"/>
    </row>
    <row r="295" spans="1:10" ht="12.75">
      <c r="A295" s="2"/>
      <c r="B295" s="3"/>
      <c r="C295" s="18"/>
      <c r="D295" s="3"/>
      <c r="E295" s="3"/>
      <c r="F295" s="3"/>
      <c r="G295" s="3"/>
      <c r="H295" s="3"/>
      <c r="I295" s="3"/>
      <c r="J295" s="10"/>
    </row>
    <row r="296" spans="1:10" ht="12.75">
      <c r="A296" s="2"/>
      <c r="B296" s="3"/>
      <c r="C296" s="18"/>
      <c r="D296" s="3"/>
      <c r="E296" s="3"/>
      <c r="F296" s="3"/>
      <c r="G296" s="3"/>
      <c r="H296" s="3"/>
      <c r="I296" s="3"/>
      <c r="J296" s="10"/>
    </row>
    <row r="297" spans="1:10" ht="12.75">
      <c r="A297" s="2"/>
      <c r="B297" s="3"/>
      <c r="C297" s="18"/>
      <c r="D297" s="3"/>
      <c r="E297" s="3"/>
      <c r="F297" s="3"/>
      <c r="G297" s="3"/>
      <c r="H297" s="3"/>
      <c r="I297" s="3"/>
      <c r="J297" s="10"/>
    </row>
    <row r="298" spans="1:10" ht="12.75">
      <c r="A298" s="2"/>
      <c r="B298" s="3"/>
      <c r="C298" s="18"/>
      <c r="D298" s="3"/>
      <c r="E298" s="3"/>
      <c r="F298" s="3"/>
      <c r="G298" s="3"/>
      <c r="H298" s="3"/>
      <c r="I298" s="3"/>
      <c r="J298" s="10"/>
    </row>
    <row r="299" spans="1:10" ht="12.75">
      <c r="A299" s="2"/>
      <c r="B299" s="3"/>
      <c r="C299" s="18"/>
      <c r="D299" s="3"/>
      <c r="E299" s="3"/>
      <c r="F299" s="3"/>
      <c r="G299" s="3"/>
      <c r="H299" s="3"/>
      <c r="I299" s="3"/>
      <c r="J299" s="10"/>
    </row>
    <row r="300" spans="1:10" ht="12.75">
      <c r="A300" s="2"/>
      <c r="B300" s="3"/>
      <c r="C300" s="18"/>
      <c r="D300" s="3"/>
      <c r="E300" s="3"/>
      <c r="F300" s="3"/>
      <c r="G300" s="3"/>
      <c r="H300" s="3"/>
      <c r="I300" s="3"/>
      <c r="J300" s="10"/>
    </row>
    <row r="301" spans="1:10" ht="12.75">
      <c r="A301" s="2"/>
      <c r="B301" s="3"/>
      <c r="C301" s="18"/>
      <c r="D301" s="3"/>
      <c r="E301" s="3"/>
      <c r="F301" s="3"/>
      <c r="G301" s="3"/>
      <c r="H301" s="3"/>
      <c r="I301" s="3"/>
      <c r="J301" s="10"/>
    </row>
    <row r="302" spans="1:10" ht="12.75">
      <c r="A302" s="2"/>
      <c r="B302" s="3"/>
      <c r="C302" s="18"/>
      <c r="D302" s="3"/>
      <c r="E302" s="3"/>
      <c r="F302" s="3"/>
      <c r="G302" s="3"/>
      <c r="H302" s="3"/>
      <c r="I302" s="3"/>
      <c r="J302" s="10"/>
    </row>
    <row r="303" spans="1:10" ht="12.75">
      <c r="A303" s="2"/>
      <c r="B303" s="3"/>
      <c r="C303" s="18"/>
      <c r="D303" s="3"/>
      <c r="E303" s="3"/>
      <c r="F303" s="3"/>
      <c r="G303" s="3"/>
      <c r="H303" s="3"/>
      <c r="I303" s="3"/>
      <c r="J303" s="10"/>
    </row>
    <row r="304" spans="1:10" ht="12.75">
      <c r="A304" s="2"/>
      <c r="B304" s="3"/>
      <c r="C304" s="18"/>
      <c r="D304" s="3"/>
      <c r="E304" s="3"/>
      <c r="F304" s="3"/>
      <c r="G304" s="3"/>
      <c r="H304" s="3"/>
      <c r="I304" s="3"/>
      <c r="J304" s="10"/>
    </row>
    <row r="305" spans="1:10" ht="12.75">
      <c r="A305" s="2"/>
      <c r="B305" s="3"/>
      <c r="C305" s="18"/>
      <c r="D305" s="3"/>
      <c r="E305" s="3"/>
      <c r="F305" s="3"/>
      <c r="G305" s="3"/>
      <c r="H305" s="3"/>
      <c r="I305" s="3"/>
      <c r="J305" s="10"/>
    </row>
    <row r="306" spans="1:10" ht="12.75">
      <c r="A306" s="2"/>
      <c r="B306" s="3"/>
      <c r="C306" s="18"/>
      <c r="D306" s="3"/>
      <c r="E306" s="3"/>
      <c r="F306" s="3"/>
      <c r="G306" s="3"/>
      <c r="H306" s="3"/>
      <c r="I306" s="3"/>
      <c r="J306" s="10"/>
    </row>
    <row r="307" spans="1:10" ht="12.75">
      <c r="A307" s="2"/>
      <c r="B307" s="3"/>
      <c r="C307" s="18"/>
      <c r="D307" s="3"/>
      <c r="E307" s="3"/>
      <c r="F307" s="3"/>
      <c r="G307" s="3"/>
      <c r="H307" s="3"/>
      <c r="I307" s="3"/>
      <c r="J307" s="10"/>
    </row>
    <row r="308" spans="1:10" ht="12.75">
      <c r="A308" s="2"/>
      <c r="B308" s="3"/>
      <c r="C308" s="18"/>
      <c r="D308" s="3"/>
      <c r="E308" s="3"/>
      <c r="F308" s="3"/>
      <c r="G308" s="3"/>
      <c r="H308" s="3"/>
      <c r="I308" s="3"/>
      <c r="J308" s="10"/>
    </row>
    <row r="309" spans="1:10" ht="12.75">
      <c r="A309" s="2"/>
      <c r="B309" s="3"/>
      <c r="C309" s="18"/>
      <c r="D309" s="3"/>
      <c r="E309" s="3"/>
      <c r="F309" s="3"/>
      <c r="G309" s="3"/>
      <c r="H309" s="3"/>
      <c r="I309" s="3"/>
      <c r="J309" s="10"/>
    </row>
    <row r="310" spans="1:10" ht="12.75">
      <c r="A310" s="2"/>
      <c r="B310" s="3"/>
      <c r="C310" s="18"/>
      <c r="D310" s="3"/>
      <c r="E310" s="3"/>
      <c r="F310" s="3"/>
      <c r="G310" s="3"/>
      <c r="H310" s="3"/>
      <c r="I310" s="3"/>
      <c r="J310" s="10"/>
    </row>
    <row r="311" spans="1:10" ht="12.75">
      <c r="A311" s="2"/>
      <c r="B311" s="3"/>
      <c r="C311" s="18"/>
      <c r="D311" s="3"/>
      <c r="E311" s="3"/>
      <c r="F311" s="3"/>
      <c r="G311" s="3"/>
      <c r="H311" s="3"/>
      <c r="I311" s="3"/>
      <c r="J311" s="10"/>
    </row>
    <row r="312" spans="1:10" ht="12.75">
      <c r="A312" s="2"/>
      <c r="B312" s="3"/>
      <c r="C312" s="18"/>
      <c r="D312" s="3"/>
      <c r="E312" s="3"/>
      <c r="F312" s="3"/>
      <c r="G312" s="3"/>
      <c r="H312" s="3"/>
      <c r="I312" s="3"/>
      <c r="J312" s="10"/>
    </row>
    <row r="313" spans="1:10" ht="12.75">
      <c r="A313" s="2"/>
      <c r="B313" s="3"/>
      <c r="C313" s="18"/>
      <c r="D313" s="3"/>
      <c r="E313" s="3"/>
      <c r="F313" s="3"/>
      <c r="G313" s="3"/>
      <c r="H313" s="3"/>
      <c r="I313" s="3"/>
      <c r="J313" s="10"/>
    </row>
    <row r="314" spans="1:10" ht="12.75">
      <c r="A314" s="2"/>
      <c r="B314" s="3"/>
      <c r="C314" s="18"/>
      <c r="D314" s="3"/>
      <c r="E314" s="3"/>
      <c r="F314" s="3"/>
      <c r="G314" s="3"/>
      <c r="H314" s="3"/>
      <c r="I314" s="3"/>
      <c r="J314" s="10"/>
    </row>
    <row r="315" spans="1:10" ht="12.75">
      <c r="A315" s="2"/>
      <c r="B315" s="3"/>
      <c r="C315" s="18"/>
      <c r="D315" s="3"/>
      <c r="E315" s="3"/>
      <c r="F315" s="3"/>
      <c r="G315" s="3"/>
      <c r="H315" s="3"/>
      <c r="I315" s="3"/>
      <c r="J315" s="10"/>
    </row>
    <row r="316" spans="1:10" ht="12.75">
      <c r="A316" s="2"/>
      <c r="B316" s="3"/>
      <c r="C316" s="18"/>
      <c r="D316" s="3"/>
      <c r="E316" s="3"/>
      <c r="F316" s="3"/>
      <c r="G316" s="3"/>
      <c r="H316" s="3"/>
      <c r="I316" s="3"/>
      <c r="J316" s="10"/>
    </row>
    <row r="317" spans="1:10" ht="12.75">
      <c r="A317" s="2"/>
      <c r="B317" s="3"/>
      <c r="C317" s="18"/>
      <c r="D317" s="3"/>
      <c r="E317" s="3"/>
      <c r="F317" s="3"/>
      <c r="G317" s="3"/>
      <c r="H317" s="3"/>
      <c r="I317" s="3"/>
      <c r="J317" s="10"/>
    </row>
    <row r="318" spans="1:10" ht="12.75">
      <c r="A318" s="2"/>
      <c r="B318" s="3"/>
      <c r="C318" s="18"/>
      <c r="D318" s="3"/>
      <c r="E318" s="3"/>
      <c r="F318" s="3"/>
      <c r="G318" s="3"/>
      <c r="H318" s="3"/>
      <c r="I318" s="3"/>
      <c r="J318" s="10"/>
    </row>
    <row r="319" spans="1:10" ht="12.75">
      <c r="A319" s="2"/>
      <c r="B319" s="3"/>
      <c r="C319" s="18"/>
      <c r="D319" s="3"/>
      <c r="E319" s="3"/>
      <c r="F319" s="3"/>
      <c r="G319" s="3"/>
      <c r="H319" s="3"/>
      <c r="I319" s="3"/>
      <c r="J319" s="10"/>
    </row>
    <row r="320" spans="1:10" ht="12.75">
      <c r="A320" s="2"/>
      <c r="B320" s="3"/>
      <c r="C320" s="18"/>
      <c r="D320" s="3"/>
      <c r="E320" s="3"/>
      <c r="F320" s="3"/>
      <c r="G320" s="3"/>
      <c r="H320" s="3"/>
      <c r="I320" s="3"/>
      <c r="J320" s="10"/>
    </row>
    <row r="321" spans="1:10" ht="12.75">
      <c r="A321" s="2"/>
      <c r="B321" s="3"/>
      <c r="C321" s="18"/>
      <c r="D321" s="3"/>
      <c r="E321" s="3"/>
      <c r="F321" s="3"/>
      <c r="G321" s="3"/>
      <c r="H321" s="3"/>
      <c r="I321" s="3"/>
      <c r="J321" s="10"/>
    </row>
    <row r="322" spans="1:10" ht="12.75">
      <c r="A322" s="2"/>
      <c r="B322" s="3"/>
      <c r="C322" s="18"/>
      <c r="D322" s="3"/>
      <c r="E322" s="3"/>
      <c r="F322" s="3"/>
      <c r="G322" s="3"/>
      <c r="H322" s="3"/>
      <c r="I322" s="3"/>
      <c r="J322" s="10"/>
    </row>
    <row r="323" spans="1:10" ht="12.75">
      <c r="A323" s="2"/>
      <c r="B323" s="3"/>
      <c r="C323" s="18"/>
      <c r="D323" s="3"/>
      <c r="E323" s="3"/>
      <c r="F323" s="3"/>
      <c r="G323" s="3"/>
      <c r="H323" s="3"/>
      <c r="I323" s="3"/>
      <c r="J323" s="10"/>
    </row>
    <row r="324" spans="1:10" ht="12.75">
      <c r="A324" s="2"/>
      <c r="B324" s="3"/>
      <c r="C324" s="18"/>
      <c r="D324" s="3"/>
      <c r="E324" s="3"/>
      <c r="F324" s="3"/>
      <c r="G324" s="3"/>
      <c r="H324" s="3"/>
      <c r="I324" s="3"/>
      <c r="J324" s="10"/>
    </row>
    <row r="325" spans="1:10" ht="12.75">
      <c r="A325" s="2"/>
      <c r="B325" s="3"/>
      <c r="C325" s="18"/>
      <c r="D325" s="3"/>
      <c r="E325" s="3"/>
      <c r="F325" s="3"/>
      <c r="G325" s="3"/>
      <c r="H325" s="3"/>
      <c r="I325" s="3"/>
      <c r="J325" s="10"/>
    </row>
    <row r="326" spans="1:10" ht="12.75">
      <c r="A326" s="2"/>
      <c r="B326" s="3"/>
      <c r="C326" s="18"/>
      <c r="D326" s="3"/>
      <c r="E326" s="3"/>
      <c r="F326" s="3"/>
      <c r="G326" s="3"/>
      <c r="H326" s="3"/>
      <c r="I326" s="3"/>
      <c r="J326" s="10"/>
    </row>
    <row r="327" spans="1:10" ht="12.75">
      <c r="A327" s="2"/>
      <c r="B327" s="3"/>
      <c r="C327" s="18"/>
      <c r="D327" s="3"/>
      <c r="E327" s="3"/>
      <c r="F327" s="3"/>
      <c r="G327" s="3"/>
      <c r="H327" s="3"/>
      <c r="I327" s="3"/>
      <c r="J327" s="10"/>
    </row>
    <row r="328" spans="1:10" ht="12.75">
      <c r="A328" s="2"/>
      <c r="B328" s="3"/>
      <c r="C328" s="18"/>
      <c r="D328" s="3"/>
      <c r="E328" s="3"/>
      <c r="F328" s="3"/>
      <c r="G328" s="3"/>
      <c r="H328" s="3"/>
      <c r="I328" s="3"/>
      <c r="J328" s="10"/>
    </row>
    <row r="329" spans="1:10" ht="12.75">
      <c r="A329" s="2"/>
      <c r="B329" s="3"/>
      <c r="C329" s="18"/>
      <c r="D329" s="3"/>
      <c r="E329" s="3"/>
      <c r="F329" s="3"/>
      <c r="G329" s="3"/>
      <c r="H329" s="3"/>
      <c r="I329" s="3"/>
      <c r="J329" s="10"/>
    </row>
    <row r="330" spans="1:10" ht="12.75">
      <c r="A330" s="2"/>
      <c r="B330" s="3"/>
      <c r="C330" s="18"/>
      <c r="D330" s="3"/>
      <c r="E330" s="3"/>
      <c r="F330" s="3"/>
      <c r="G330" s="3"/>
      <c r="H330" s="3"/>
      <c r="I330" s="3"/>
      <c r="J330" s="10"/>
    </row>
    <row r="331" spans="1:10" ht="12.75">
      <c r="A331" s="2"/>
      <c r="B331" s="3"/>
      <c r="C331" s="18"/>
      <c r="D331" s="3"/>
      <c r="E331" s="3"/>
      <c r="F331" s="3"/>
      <c r="G331" s="3"/>
      <c r="H331" s="3"/>
      <c r="I331" s="3"/>
      <c r="J331" s="10"/>
    </row>
    <row r="332" spans="1:10" ht="12.75">
      <c r="A332" s="2"/>
      <c r="B332" s="3"/>
      <c r="C332" s="18"/>
      <c r="D332" s="3"/>
      <c r="E332" s="3"/>
      <c r="F332" s="3"/>
      <c r="G332" s="3"/>
      <c r="H332" s="3"/>
      <c r="I332" s="3"/>
      <c r="J332" s="10"/>
    </row>
    <row r="333" spans="1:10" ht="12.75">
      <c r="A333" s="2"/>
      <c r="B333" s="3"/>
      <c r="C333" s="18"/>
      <c r="D333" s="3"/>
      <c r="E333" s="3"/>
      <c r="F333" s="3"/>
      <c r="G333" s="3"/>
      <c r="H333" s="3"/>
      <c r="I333" s="3"/>
      <c r="J333" s="10"/>
    </row>
    <row r="334" spans="1:10" ht="12.75">
      <c r="A334" s="2"/>
      <c r="B334" s="3"/>
      <c r="C334" s="18"/>
      <c r="D334" s="3"/>
      <c r="E334" s="3"/>
      <c r="F334" s="3"/>
      <c r="G334" s="3"/>
      <c r="H334" s="3"/>
      <c r="I334" s="3"/>
      <c r="J334" s="10"/>
    </row>
    <row r="335" spans="1:10" ht="12.75">
      <c r="A335" s="2"/>
      <c r="B335" s="3"/>
      <c r="C335" s="18"/>
      <c r="D335" s="3"/>
      <c r="E335" s="3"/>
      <c r="F335" s="3"/>
      <c r="G335" s="3"/>
      <c r="H335" s="3"/>
      <c r="I335" s="3"/>
      <c r="J335" s="10"/>
    </row>
    <row r="336" spans="1:10" ht="12.75">
      <c r="A336" s="2"/>
      <c r="B336" s="3"/>
      <c r="C336" s="18"/>
      <c r="D336" s="3"/>
      <c r="E336" s="3"/>
      <c r="F336" s="3"/>
      <c r="G336" s="3"/>
      <c r="H336" s="3"/>
      <c r="I336" s="3"/>
      <c r="J336" s="10"/>
    </row>
    <row r="337" spans="1:10" ht="12.75">
      <c r="A337" s="2"/>
      <c r="B337" s="3"/>
      <c r="C337" s="18"/>
      <c r="D337" s="3"/>
      <c r="E337" s="3"/>
      <c r="F337" s="3"/>
      <c r="G337" s="3"/>
      <c r="H337" s="3"/>
      <c r="I337" s="3"/>
      <c r="J337" s="10"/>
    </row>
    <row r="338" spans="1:10" ht="12.75">
      <c r="A338" s="2"/>
      <c r="B338" s="3"/>
      <c r="C338" s="18"/>
      <c r="D338" s="3"/>
      <c r="E338" s="3"/>
      <c r="F338" s="3"/>
      <c r="G338" s="3"/>
      <c r="H338" s="3"/>
      <c r="I338" s="3"/>
      <c r="J338" s="10"/>
    </row>
    <row r="339" spans="1:10" ht="12.75">
      <c r="A339" s="2"/>
      <c r="B339" s="3"/>
      <c r="C339" s="18"/>
      <c r="D339" s="3"/>
      <c r="E339" s="3"/>
      <c r="F339" s="3"/>
      <c r="G339" s="3"/>
      <c r="H339" s="3"/>
      <c r="I339" s="3"/>
      <c r="J339" s="10"/>
    </row>
    <row r="340" spans="1:10" ht="12.75">
      <c r="A340" s="2"/>
      <c r="B340" s="3"/>
      <c r="C340" s="18"/>
      <c r="D340" s="3"/>
      <c r="E340" s="3"/>
      <c r="F340" s="3"/>
      <c r="G340" s="3"/>
      <c r="H340" s="3"/>
      <c r="I340" s="3"/>
      <c r="J340" s="10"/>
    </row>
    <row r="341" spans="1:10" ht="12.75">
      <c r="A341" s="2"/>
      <c r="B341" s="3"/>
      <c r="C341" s="18"/>
      <c r="D341" s="3"/>
      <c r="E341" s="3"/>
      <c r="F341" s="3"/>
      <c r="G341" s="3"/>
      <c r="H341" s="3"/>
      <c r="I341" s="3"/>
      <c r="J341" s="10"/>
    </row>
    <row r="342" spans="1:10" ht="12.75">
      <c r="A342" s="2"/>
      <c r="B342" s="3"/>
      <c r="C342" s="18"/>
      <c r="D342" s="3"/>
      <c r="E342" s="3"/>
      <c r="F342" s="3"/>
      <c r="G342" s="3"/>
      <c r="H342" s="3"/>
      <c r="I342" s="3"/>
      <c r="J342" s="10"/>
    </row>
    <row r="343" spans="1:10" ht="12.75">
      <c r="A343" s="2"/>
      <c r="B343" s="3"/>
      <c r="C343" s="18"/>
      <c r="D343" s="3"/>
      <c r="E343" s="3"/>
      <c r="F343" s="3"/>
      <c r="G343" s="3"/>
      <c r="H343" s="3"/>
      <c r="I343" s="3"/>
      <c r="J343" s="10"/>
    </row>
    <row r="344" spans="1:10" ht="12.75">
      <c r="A344" s="2"/>
      <c r="B344" s="3"/>
      <c r="C344" s="18"/>
      <c r="D344" s="3"/>
      <c r="E344" s="3"/>
      <c r="F344" s="3"/>
      <c r="G344" s="3"/>
      <c r="H344" s="3"/>
      <c r="I344" s="3"/>
      <c r="J344" s="10"/>
    </row>
    <row r="345" spans="1:10" ht="12.75">
      <c r="A345" s="2"/>
      <c r="B345" s="3"/>
      <c r="C345" s="18"/>
      <c r="D345" s="3"/>
      <c r="E345" s="3"/>
      <c r="F345" s="3"/>
      <c r="G345" s="3"/>
      <c r="H345" s="3"/>
      <c r="I345" s="3"/>
      <c r="J345" s="10"/>
    </row>
    <row r="346" spans="1:10" ht="12.75">
      <c r="A346" s="2"/>
      <c r="B346" s="3"/>
      <c r="C346" s="18"/>
      <c r="D346" s="3"/>
      <c r="E346" s="3"/>
      <c r="F346" s="3"/>
      <c r="G346" s="3"/>
      <c r="H346" s="3"/>
      <c r="I346" s="3"/>
      <c r="J346" s="10"/>
    </row>
    <row r="347" spans="1:10" ht="12.75">
      <c r="A347" s="2"/>
      <c r="B347" s="3"/>
      <c r="C347" s="18"/>
      <c r="D347" s="3"/>
      <c r="E347" s="3"/>
      <c r="F347" s="3"/>
      <c r="G347" s="3"/>
      <c r="H347" s="3"/>
      <c r="I347" s="3"/>
      <c r="J347" s="10"/>
    </row>
    <row r="348" spans="1:10" ht="12.75">
      <c r="A348" s="2"/>
      <c r="B348" s="3"/>
      <c r="C348" s="18"/>
      <c r="D348" s="3"/>
      <c r="E348" s="3"/>
      <c r="F348" s="3"/>
      <c r="G348" s="3"/>
      <c r="H348" s="3"/>
      <c r="I348" s="3"/>
      <c r="J348" s="10"/>
    </row>
    <row r="349" spans="1:10" ht="12.75">
      <c r="A349" s="2"/>
      <c r="B349" s="3"/>
      <c r="C349" s="18"/>
      <c r="D349" s="3"/>
      <c r="E349" s="3"/>
      <c r="F349" s="3"/>
      <c r="G349" s="3"/>
      <c r="H349" s="3"/>
      <c r="I349" s="3"/>
      <c r="J349" s="10"/>
    </row>
    <row r="350" spans="1:10" ht="12.75">
      <c r="A350" s="2"/>
      <c r="B350" s="3"/>
      <c r="C350" s="18"/>
      <c r="D350" s="3"/>
      <c r="E350" s="3"/>
      <c r="F350" s="3"/>
      <c r="G350" s="3"/>
      <c r="H350" s="3"/>
      <c r="I350" s="3"/>
      <c r="J350" s="10"/>
    </row>
    <row r="351" spans="1:10" ht="12.75">
      <c r="A351" s="2"/>
      <c r="B351" s="3"/>
      <c r="C351" s="18"/>
      <c r="D351" s="3"/>
      <c r="E351" s="3"/>
      <c r="F351" s="3"/>
      <c r="G351" s="3"/>
      <c r="H351" s="3"/>
      <c r="I351" s="3"/>
      <c r="J351" s="10"/>
    </row>
    <row r="352" spans="1:10" ht="12.75">
      <c r="A352" s="2"/>
      <c r="B352" s="3"/>
      <c r="C352" s="18"/>
      <c r="D352" s="3"/>
      <c r="E352" s="3"/>
      <c r="F352" s="3"/>
      <c r="G352" s="3"/>
      <c r="H352" s="3"/>
      <c r="I352" s="3"/>
      <c r="J352" s="10"/>
    </row>
    <row r="353" spans="1:10" ht="12.75">
      <c r="A353" s="2"/>
      <c r="B353" s="3"/>
      <c r="C353" s="18"/>
      <c r="D353" s="3"/>
      <c r="E353" s="3"/>
      <c r="F353" s="3"/>
      <c r="G353" s="3"/>
      <c r="H353" s="3"/>
      <c r="I353" s="3"/>
      <c r="J353" s="10"/>
    </row>
    <row r="354" spans="1:10" ht="12.75">
      <c r="A354" s="2"/>
      <c r="B354" s="3"/>
      <c r="C354" s="18"/>
      <c r="D354" s="3"/>
      <c r="E354" s="3"/>
      <c r="F354" s="3"/>
      <c r="G354" s="3"/>
      <c r="H354" s="3"/>
      <c r="I354" s="3"/>
      <c r="J354" s="10"/>
    </row>
    <row r="355" spans="1:10" ht="12.75">
      <c r="A355" s="2"/>
      <c r="B355" s="3"/>
      <c r="C355" s="18"/>
      <c r="D355" s="3"/>
      <c r="E355" s="3"/>
      <c r="F355" s="3"/>
      <c r="G355" s="3"/>
      <c r="H355" s="3"/>
      <c r="I355" s="3"/>
      <c r="J355" s="10"/>
    </row>
    <row r="356" spans="1:10" ht="12.75">
      <c r="A356" s="2"/>
      <c r="B356" s="3"/>
      <c r="C356" s="18"/>
      <c r="D356" s="3"/>
      <c r="E356" s="3"/>
      <c r="F356" s="3"/>
      <c r="G356" s="3"/>
      <c r="H356" s="3"/>
      <c r="I356" s="3"/>
      <c r="J356" s="10"/>
    </row>
    <row r="357" spans="1:10" ht="12.75">
      <c r="A357" s="2"/>
      <c r="B357" s="3"/>
      <c r="C357" s="18"/>
      <c r="D357" s="3"/>
      <c r="E357" s="3"/>
      <c r="F357" s="3"/>
      <c r="G357" s="3"/>
      <c r="H357" s="3"/>
      <c r="I357" s="3"/>
      <c r="J357" s="10"/>
    </row>
    <row r="358" spans="1:10" ht="12.75">
      <c r="A358" s="2"/>
      <c r="B358" s="3"/>
      <c r="C358" s="18"/>
      <c r="D358" s="3"/>
      <c r="E358" s="3"/>
      <c r="F358" s="3"/>
      <c r="G358" s="3"/>
      <c r="H358" s="3"/>
      <c r="I358" s="3"/>
      <c r="J358" s="10"/>
    </row>
    <row r="359" spans="1:10" ht="12.75">
      <c r="A359" s="2"/>
      <c r="B359" s="3"/>
      <c r="C359" s="18"/>
      <c r="D359" s="3"/>
      <c r="E359" s="3"/>
      <c r="F359" s="3"/>
      <c r="G359" s="3"/>
      <c r="H359" s="3"/>
      <c r="I359" s="3"/>
      <c r="J359" s="10"/>
    </row>
    <row r="360" spans="1:10" ht="12.75">
      <c r="A360" s="2"/>
      <c r="B360" s="3"/>
      <c r="C360" s="18"/>
      <c r="D360" s="3"/>
      <c r="E360" s="3"/>
      <c r="F360" s="3"/>
      <c r="G360" s="3"/>
      <c r="H360" s="3"/>
      <c r="I360" s="3"/>
      <c r="J360" s="10"/>
    </row>
    <row r="361" spans="1:10" ht="12.75">
      <c r="A361" s="2"/>
      <c r="B361" s="3"/>
      <c r="C361" s="18"/>
      <c r="D361" s="3"/>
      <c r="E361" s="3"/>
      <c r="F361" s="3"/>
      <c r="G361" s="3"/>
      <c r="H361" s="3"/>
      <c r="I361" s="3"/>
      <c r="J361" s="10"/>
    </row>
    <row r="362" spans="1:10" ht="12.75">
      <c r="A362" s="2"/>
      <c r="B362" s="3"/>
      <c r="C362" s="18"/>
      <c r="D362" s="3"/>
      <c r="E362" s="3"/>
      <c r="F362" s="3"/>
      <c r="G362" s="3"/>
      <c r="H362" s="3"/>
      <c r="I362" s="3"/>
      <c r="J362" s="10"/>
    </row>
    <row r="363" spans="1:10" ht="12.75">
      <c r="A363" s="2"/>
      <c r="B363" s="3"/>
      <c r="C363" s="18"/>
      <c r="D363" s="3"/>
      <c r="E363" s="3"/>
      <c r="F363" s="3"/>
      <c r="G363" s="3"/>
      <c r="H363" s="3"/>
      <c r="I363" s="3"/>
      <c r="J363" s="10"/>
    </row>
    <row r="364" spans="1:10" ht="12.75">
      <c r="A364" s="2"/>
      <c r="B364" s="3"/>
      <c r="C364" s="18"/>
      <c r="D364" s="3"/>
      <c r="E364" s="3"/>
      <c r="F364" s="3"/>
      <c r="G364" s="3"/>
      <c r="H364" s="3"/>
      <c r="I364" s="3"/>
      <c r="J364" s="10"/>
    </row>
    <row r="365" spans="1:10" ht="12.75">
      <c r="A365" s="2"/>
      <c r="B365" s="3"/>
      <c r="C365" s="18"/>
      <c r="D365" s="3"/>
      <c r="E365" s="3"/>
      <c r="F365" s="3"/>
      <c r="G365" s="3"/>
      <c r="H365" s="3"/>
      <c r="I365" s="3"/>
      <c r="J365" s="10"/>
    </row>
    <row r="366" spans="1:10" ht="12.75">
      <c r="A366" s="2"/>
      <c r="B366" s="3"/>
      <c r="C366" s="18"/>
      <c r="D366" s="3"/>
      <c r="E366" s="3"/>
      <c r="F366" s="3"/>
      <c r="G366" s="3"/>
      <c r="H366" s="3"/>
      <c r="I366" s="3"/>
      <c r="J366" s="10"/>
    </row>
    <row r="367" spans="1:10" ht="12.75">
      <c r="A367" s="2"/>
      <c r="B367" s="3"/>
      <c r="C367" s="18"/>
      <c r="D367" s="3"/>
      <c r="E367" s="3"/>
      <c r="F367" s="3"/>
      <c r="G367" s="3"/>
      <c r="H367" s="3"/>
      <c r="I367" s="3"/>
      <c r="J367" s="10"/>
    </row>
    <row r="368" spans="1:10" ht="12.75">
      <c r="A368" s="2"/>
      <c r="B368" s="3"/>
      <c r="C368" s="18"/>
      <c r="D368" s="3"/>
      <c r="E368" s="3"/>
      <c r="F368" s="3"/>
      <c r="G368" s="3"/>
      <c r="H368" s="3"/>
      <c r="I368" s="3"/>
      <c r="J368" s="10"/>
    </row>
    <row r="369" spans="1:10" ht="12.75">
      <c r="A369" s="2"/>
      <c r="B369" s="3"/>
      <c r="C369" s="18"/>
      <c r="D369" s="3"/>
      <c r="E369" s="3"/>
      <c r="F369" s="3"/>
      <c r="G369" s="3"/>
      <c r="H369" s="3"/>
      <c r="I369" s="3"/>
      <c r="J369" s="10"/>
    </row>
    <row r="370" spans="1:10" ht="12.75">
      <c r="A370" s="2"/>
      <c r="B370" s="3"/>
      <c r="C370" s="18"/>
      <c r="D370" s="3"/>
      <c r="E370" s="3"/>
      <c r="F370" s="3"/>
      <c r="G370" s="3"/>
      <c r="H370" s="3"/>
      <c r="I370" s="3"/>
      <c r="J370" s="10"/>
    </row>
    <row r="371" spans="1:10" ht="12.75">
      <c r="A371" s="2"/>
      <c r="B371" s="3"/>
      <c r="C371" s="18"/>
      <c r="D371" s="3"/>
      <c r="E371" s="3"/>
      <c r="F371" s="3"/>
      <c r="G371" s="3"/>
      <c r="H371" s="3"/>
      <c r="I371" s="3"/>
      <c r="J371" s="10"/>
    </row>
    <row r="372" spans="1:10" ht="12.75">
      <c r="A372" s="2"/>
      <c r="B372" s="3"/>
      <c r="C372" s="18"/>
      <c r="D372" s="3"/>
      <c r="E372" s="3"/>
      <c r="F372" s="3"/>
      <c r="G372" s="3"/>
      <c r="H372" s="3"/>
      <c r="I372" s="3"/>
      <c r="J372" s="10"/>
    </row>
    <row r="373" spans="1:10" ht="12.75">
      <c r="A373" s="2"/>
      <c r="B373" s="3"/>
      <c r="C373" s="18"/>
      <c r="D373" s="3"/>
      <c r="E373" s="3"/>
      <c r="F373" s="3"/>
      <c r="G373" s="3"/>
      <c r="H373" s="3"/>
      <c r="I373" s="3"/>
      <c r="J373" s="10"/>
    </row>
    <row r="374" spans="1:10" ht="12.75">
      <c r="A374" s="2"/>
      <c r="B374" s="3"/>
      <c r="C374" s="18"/>
      <c r="D374" s="3"/>
      <c r="E374" s="3"/>
      <c r="F374" s="3"/>
      <c r="G374" s="3"/>
      <c r="H374" s="3"/>
      <c r="I374" s="3"/>
      <c r="J374" s="10"/>
    </row>
    <row r="375" spans="1:10" ht="12.75">
      <c r="A375" s="2"/>
      <c r="B375" s="3"/>
      <c r="C375" s="18"/>
      <c r="D375" s="3"/>
      <c r="E375" s="3"/>
      <c r="F375" s="3"/>
      <c r="G375" s="3"/>
      <c r="H375" s="3"/>
      <c r="I375" s="3"/>
      <c r="J375" s="10"/>
    </row>
    <row r="376" spans="1:10" ht="12.75">
      <c r="A376" s="2"/>
      <c r="B376" s="3"/>
      <c r="C376" s="18"/>
      <c r="D376" s="3"/>
      <c r="E376" s="3"/>
      <c r="F376" s="3"/>
      <c r="G376" s="3"/>
      <c r="H376" s="3"/>
      <c r="I376" s="3"/>
      <c r="J376" s="10"/>
    </row>
    <row r="377" spans="1:10" ht="12.75">
      <c r="A377" s="2"/>
      <c r="B377" s="3"/>
      <c r="C377" s="18"/>
      <c r="D377" s="3"/>
      <c r="E377" s="3"/>
      <c r="F377" s="3"/>
      <c r="G377" s="3"/>
      <c r="H377" s="3"/>
      <c r="I377" s="3"/>
      <c r="J377" s="10"/>
    </row>
    <row r="378" spans="1:10" ht="12.75">
      <c r="A378" s="2"/>
      <c r="B378" s="3"/>
      <c r="C378" s="18"/>
      <c r="D378" s="3"/>
      <c r="E378" s="3"/>
      <c r="F378" s="3"/>
      <c r="G378" s="3"/>
      <c r="H378" s="3"/>
      <c r="I378" s="3"/>
      <c r="J378" s="10"/>
    </row>
    <row r="379" spans="1:10" ht="12.75">
      <c r="A379" s="2"/>
      <c r="B379" s="3"/>
      <c r="C379" s="18"/>
      <c r="D379" s="3"/>
      <c r="E379" s="3"/>
      <c r="F379" s="3"/>
      <c r="G379" s="3"/>
      <c r="H379" s="3"/>
      <c r="I379" s="3"/>
      <c r="J379" s="10"/>
    </row>
    <row r="380" spans="1:10" ht="12.75">
      <c r="A380" s="2"/>
      <c r="B380" s="3"/>
      <c r="C380" s="18"/>
      <c r="D380" s="3"/>
      <c r="E380" s="3"/>
      <c r="F380" s="3"/>
      <c r="G380" s="3"/>
      <c r="H380" s="3"/>
      <c r="I380" s="3"/>
      <c r="J380" s="10"/>
    </row>
    <row r="381" spans="1:10" ht="12.75">
      <c r="A381" s="2"/>
      <c r="B381" s="3"/>
      <c r="C381" s="18"/>
      <c r="D381" s="3"/>
      <c r="E381" s="3"/>
      <c r="F381" s="3"/>
      <c r="G381" s="3"/>
      <c r="H381" s="3"/>
      <c r="I381" s="3"/>
      <c r="J381" s="10"/>
    </row>
    <row r="382" spans="1:10" ht="12.75">
      <c r="A382" s="2"/>
      <c r="B382" s="3"/>
      <c r="C382" s="18"/>
      <c r="D382" s="3"/>
      <c r="E382" s="3"/>
      <c r="F382" s="3"/>
      <c r="G382" s="3"/>
      <c r="H382" s="3"/>
      <c r="I382" s="3"/>
      <c r="J382" s="10"/>
    </row>
    <row r="383" spans="1:10" ht="12.75">
      <c r="A383" s="2"/>
      <c r="B383" s="3"/>
      <c r="C383" s="18"/>
      <c r="D383" s="3"/>
      <c r="E383" s="3"/>
      <c r="F383" s="3"/>
      <c r="G383" s="3"/>
      <c r="H383" s="3"/>
      <c r="I383" s="3"/>
      <c r="J383" s="10"/>
    </row>
    <row r="384" spans="1:10" ht="12.75">
      <c r="A384" s="2"/>
      <c r="B384" s="3"/>
      <c r="C384" s="18"/>
      <c r="D384" s="3"/>
      <c r="E384" s="3"/>
      <c r="F384" s="3"/>
      <c r="G384" s="3"/>
      <c r="H384" s="3"/>
      <c r="I384" s="3"/>
      <c r="J384" s="10"/>
    </row>
    <row r="385" spans="1:10" ht="12.75">
      <c r="A385" s="2"/>
      <c r="B385" s="3"/>
      <c r="C385" s="18"/>
      <c r="D385" s="3"/>
      <c r="E385" s="3"/>
      <c r="F385" s="3"/>
      <c r="G385" s="3"/>
      <c r="H385" s="3"/>
      <c r="I385" s="3"/>
      <c r="J385" s="10"/>
    </row>
    <row r="386" spans="1:10" ht="12.75">
      <c r="A386" s="2"/>
      <c r="B386" s="3"/>
      <c r="C386" s="18"/>
      <c r="D386" s="3"/>
      <c r="E386" s="3"/>
      <c r="F386" s="3"/>
      <c r="G386" s="3"/>
      <c r="H386" s="3"/>
      <c r="I386" s="3"/>
      <c r="J386" s="10"/>
    </row>
    <row r="387" spans="1:10" ht="12.75">
      <c r="A387" s="2"/>
      <c r="B387" s="3"/>
      <c r="C387" s="18"/>
      <c r="D387" s="3"/>
      <c r="E387" s="3"/>
      <c r="F387" s="3"/>
      <c r="G387" s="3"/>
      <c r="H387" s="3"/>
      <c r="I387" s="3"/>
      <c r="J387" s="10"/>
    </row>
    <row r="388" spans="1:10" ht="12.75">
      <c r="A388" s="2"/>
      <c r="B388" s="3"/>
      <c r="C388" s="18"/>
      <c r="D388" s="3"/>
      <c r="E388" s="3"/>
      <c r="F388" s="3"/>
      <c r="G388" s="3"/>
      <c r="H388" s="3"/>
      <c r="I388" s="3"/>
      <c r="J388" s="10"/>
    </row>
    <row r="389" spans="1:10" ht="12.75">
      <c r="A389" s="2"/>
      <c r="B389" s="3"/>
      <c r="C389" s="18"/>
      <c r="D389" s="3"/>
      <c r="E389" s="3"/>
      <c r="F389" s="3"/>
      <c r="G389" s="3"/>
      <c r="H389" s="3"/>
      <c r="I389" s="3"/>
      <c r="J389" s="10"/>
    </row>
    <row r="390" spans="1:10" ht="12.75">
      <c r="A390" s="2"/>
      <c r="B390" s="3"/>
      <c r="C390" s="18"/>
      <c r="D390" s="3"/>
      <c r="E390" s="3"/>
      <c r="F390" s="3"/>
      <c r="G390" s="3"/>
      <c r="H390" s="3"/>
      <c r="I390" s="3"/>
      <c r="J390" s="10"/>
    </row>
    <row r="391" spans="1:10" ht="12.75">
      <c r="A391" s="2"/>
      <c r="B391" s="3"/>
      <c r="C391" s="18"/>
      <c r="D391" s="3"/>
      <c r="E391" s="3"/>
      <c r="F391" s="3"/>
      <c r="G391" s="3"/>
      <c r="H391" s="3"/>
      <c r="I391" s="3"/>
      <c r="J391" s="10"/>
    </row>
    <row r="392" spans="1:10" ht="12.75">
      <c r="A392" s="2"/>
      <c r="B392" s="3"/>
      <c r="C392" s="18"/>
      <c r="D392" s="3"/>
      <c r="E392" s="3"/>
      <c r="F392" s="3"/>
      <c r="G392" s="3"/>
      <c r="H392" s="3"/>
      <c r="I392" s="3"/>
      <c r="J392" s="10"/>
    </row>
    <row r="393" spans="1:10" ht="12.75">
      <c r="A393" s="2"/>
      <c r="B393" s="3"/>
      <c r="C393" s="18"/>
      <c r="D393" s="3"/>
      <c r="E393" s="3"/>
      <c r="F393" s="3"/>
      <c r="G393" s="3"/>
      <c r="H393" s="3"/>
      <c r="I393" s="3"/>
      <c r="J393" s="10"/>
    </row>
    <row r="394" spans="1:10" ht="12.75">
      <c r="A394" s="2"/>
      <c r="B394" s="3"/>
      <c r="C394" s="18"/>
      <c r="D394" s="3"/>
      <c r="E394" s="3"/>
      <c r="F394" s="3"/>
      <c r="G394" s="3"/>
      <c r="H394" s="3"/>
      <c r="I394" s="3"/>
      <c r="J394" s="10"/>
    </row>
    <row r="395" spans="1:10" ht="12.75">
      <c r="A395" s="2"/>
      <c r="B395" s="3"/>
      <c r="C395" s="18"/>
      <c r="D395" s="3"/>
      <c r="E395" s="3"/>
      <c r="F395" s="3"/>
      <c r="G395" s="3"/>
      <c r="H395" s="3"/>
      <c r="I395" s="3"/>
      <c r="J395" s="10"/>
    </row>
    <row r="396" spans="1:10" ht="12.75">
      <c r="A396" s="2"/>
      <c r="B396" s="3"/>
      <c r="C396" s="18"/>
      <c r="D396" s="3"/>
      <c r="E396" s="3"/>
      <c r="F396" s="3"/>
      <c r="G396" s="3"/>
      <c r="H396" s="3"/>
      <c r="I396" s="3"/>
      <c r="J396" s="10"/>
    </row>
    <row r="397" spans="1:10" ht="12.75">
      <c r="A397" s="2"/>
      <c r="B397" s="3"/>
      <c r="C397" s="18"/>
      <c r="D397" s="3"/>
      <c r="E397" s="3"/>
      <c r="F397" s="3"/>
      <c r="G397" s="3"/>
      <c r="H397" s="3"/>
      <c r="I397" s="3"/>
      <c r="J397" s="10"/>
    </row>
    <row r="398" spans="1:10" ht="12.75">
      <c r="A398" s="2"/>
      <c r="B398" s="3"/>
      <c r="C398" s="18"/>
      <c r="D398" s="3"/>
      <c r="E398" s="3"/>
      <c r="F398" s="3"/>
      <c r="G398" s="3"/>
      <c r="H398" s="3"/>
      <c r="I398" s="3"/>
      <c r="J398" s="10"/>
    </row>
    <row r="399" spans="1:10" ht="12.75">
      <c r="A399" s="2"/>
      <c r="B399" s="3"/>
      <c r="C399" s="18"/>
      <c r="D399" s="3"/>
      <c r="E399" s="3"/>
      <c r="F399" s="3"/>
      <c r="G399" s="3"/>
      <c r="H399" s="3"/>
      <c r="I399" s="3"/>
      <c r="J399" s="10"/>
    </row>
    <row r="400" spans="1:10" ht="12.75">
      <c r="A400" s="2"/>
      <c r="B400" s="3"/>
      <c r="C400" s="18"/>
      <c r="D400" s="3"/>
      <c r="E400" s="3"/>
      <c r="F400" s="3"/>
      <c r="G400" s="3"/>
      <c r="H400" s="3"/>
      <c r="I400" s="3"/>
      <c r="J400" s="10"/>
    </row>
    <row r="401" spans="1:10" ht="12.75">
      <c r="A401" s="2"/>
      <c r="B401" s="3"/>
      <c r="C401" s="18"/>
      <c r="D401" s="3"/>
      <c r="E401" s="3"/>
      <c r="F401" s="3"/>
      <c r="G401" s="3"/>
      <c r="H401" s="3"/>
      <c r="I401" s="3"/>
      <c r="J401" s="10"/>
    </row>
    <row r="402" spans="1:10" ht="12.75">
      <c r="A402" s="2"/>
      <c r="B402" s="3"/>
      <c r="C402" s="18"/>
      <c r="D402" s="3"/>
      <c r="E402" s="3"/>
      <c r="F402" s="3"/>
      <c r="G402" s="3"/>
      <c r="H402" s="3"/>
      <c r="I402" s="3"/>
      <c r="J402" s="10"/>
    </row>
    <row r="403" spans="1:10" ht="12.75">
      <c r="A403" s="2"/>
      <c r="B403" s="3"/>
      <c r="C403" s="18"/>
      <c r="D403" s="3"/>
      <c r="E403" s="3"/>
      <c r="F403" s="3"/>
      <c r="G403" s="3"/>
      <c r="H403" s="3"/>
      <c r="I403" s="3"/>
      <c r="J403" s="10"/>
    </row>
    <row r="404" spans="1:10" ht="12.75">
      <c r="A404" s="4"/>
      <c r="B404" s="1"/>
      <c r="C404" s="1"/>
      <c r="D404" s="1"/>
      <c r="E404" s="1"/>
      <c r="F404" s="1"/>
      <c r="G404" s="1"/>
      <c r="H404" s="1"/>
      <c r="I404" s="1"/>
      <c r="J404" s="5"/>
    </row>
    <row r="405" spans="1:10" ht="12.75">
      <c r="A405" s="4"/>
      <c r="B405" s="1"/>
      <c r="C405" s="1"/>
      <c r="D405" s="1"/>
      <c r="E405" s="1"/>
      <c r="F405" s="1"/>
      <c r="G405" s="1"/>
      <c r="H405" s="1"/>
      <c r="I405" s="1"/>
      <c r="J405" s="5"/>
    </row>
    <row r="406" spans="1:10" ht="12.75">
      <c r="A406" s="4"/>
      <c r="B406" s="1"/>
      <c r="C406" s="1"/>
      <c r="D406" s="1"/>
      <c r="E406" s="1"/>
      <c r="F406" s="1"/>
      <c r="G406" s="1"/>
      <c r="H406" s="1"/>
      <c r="I406" s="1"/>
      <c r="J406" s="5"/>
    </row>
    <row r="407" spans="1:10" ht="12.75">
      <c r="A407" s="4"/>
      <c r="B407" s="1"/>
      <c r="C407" s="1"/>
      <c r="D407" s="1"/>
      <c r="E407" s="1"/>
      <c r="F407" s="1"/>
      <c r="G407" s="1"/>
      <c r="H407" s="1"/>
      <c r="I407" s="1"/>
      <c r="J407" s="5"/>
    </row>
    <row r="408" spans="1:10" ht="12.75">
      <c r="A408" s="4"/>
      <c r="B408" s="1"/>
      <c r="C408" s="1"/>
      <c r="D408" s="1"/>
      <c r="E408" s="1"/>
      <c r="F408" s="1"/>
      <c r="G408" s="1"/>
      <c r="H408" s="1"/>
      <c r="I408" s="1"/>
      <c r="J408" s="5"/>
    </row>
    <row r="409" spans="1:10" ht="12.75">
      <c r="A409" s="4"/>
      <c r="B409" s="1"/>
      <c r="C409" s="1"/>
      <c r="D409" s="1"/>
      <c r="E409" s="1"/>
      <c r="F409" s="1"/>
      <c r="G409" s="1"/>
      <c r="H409" s="1"/>
      <c r="I409" s="1"/>
      <c r="J409" s="5"/>
    </row>
    <row r="410" spans="1:10" ht="12.75">
      <c r="A410" s="4"/>
      <c r="B410" s="1"/>
      <c r="C410" s="1"/>
      <c r="D410" s="1"/>
      <c r="E410" s="1"/>
      <c r="F410" s="1"/>
      <c r="G410" s="1"/>
      <c r="H410" s="1"/>
      <c r="I410" s="1"/>
      <c r="J410" s="5"/>
    </row>
    <row r="411" spans="1:10" ht="12.75">
      <c r="A411" s="4"/>
      <c r="B411" s="1"/>
      <c r="C411" s="1"/>
      <c r="D411" s="1"/>
      <c r="E411" s="1"/>
      <c r="F411" s="1"/>
      <c r="G411" s="1"/>
      <c r="H411" s="1"/>
      <c r="I411" s="1"/>
      <c r="J411" s="5"/>
    </row>
    <row r="412" spans="1:10" ht="12.75">
      <c r="A412" s="4"/>
      <c r="B412" s="1"/>
      <c r="C412" s="1"/>
      <c r="D412" s="1"/>
      <c r="E412" s="1"/>
      <c r="F412" s="1"/>
      <c r="G412" s="1"/>
      <c r="H412" s="1"/>
      <c r="I412" s="1"/>
      <c r="J412" s="5"/>
    </row>
    <row r="413" spans="1:10" ht="12.75">
      <c r="A413" s="4"/>
      <c r="B413" s="1"/>
      <c r="C413" s="1"/>
      <c r="D413" s="1"/>
      <c r="E413" s="1"/>
      <c r="F413" s="1"/>
      <c r="G413" s="1"/>
      <c r="H413" s="1"/>
      <c r="I413" s="1"/>
      <c r="J413" s="5"/>
    </row>
    <row r="414" spans="1:10" ht="12.75">
      <c r="A414" s="4"/>
      <c r="B414" s="1"/>
      <c r="C414" s="1"/>
      <c r="D414" s="1"/>
      <c r="E414" s="1"/>
      <c r="F414" s="1"/>
      <c r="G414" s="1"/>
      <c r="H414" s="1"/>
      <c r="I414" s="1"/>
      <c r="J414" s="5"/>
    </row>
    <row r="415" spans="1:10" ht="12.75">
      <c r="A415" s="4"/>
      <c r="B415" s="1"/>
      <c r="C415" s="1"/>
      <c r="D415" s="1"/>
      <c r="E415" s="1"/>
      <c r="F415" s="1"/>
      <c r="G415" s="1"/>
      <c r="H415" s="1"/>
      <c r="I415" s="1"/>
      <c r="J415" s="5"/>
    </row>
    <row r="416" spans="1:10" ht="12.75">
      <c r="A416" s="4"/>
      <c r="B416" s="1"/>
      <c r="C416" s="1"/>
      <c r="D416" s="1"/>
      <c r="E416" s="1"/>
      <c r="F416" s="1"/>
      <c r="G416" s="1"/>
      <c r="H416" s="1"/>
      <c r="I416" s="1"/>
      <c r="J416" s="5"/>
    </row>
    <row r="417" spans="1:10" ht="12.75">
      <c r="A417" s="4"/>
      <c r="B417" s="1"/>
      <c r="C417" s="1"/>
      <c r="D417" s="1"/>
      <c r="E417" s="1"/>
      <c r="F417" s="1"/>
      <c r="G417" s="1"/>
      <c r="H417" s="1"/>
      <c r="I417" s="1"/>
      <c r="J417" s="5"/>
    </row>
    <row r="418" spans="1:10" ht="12.75">
      <c r="A418" s="4"/>
      <c r="B418" s="1"/>
      <c r="C418" s="1"/>
      <c r="D418" s="1"/>
      <c r="E418" s="1"/>
      <c r="F418" s="1"/>
      <c r="G418" s="1"/>
      <c r="H418" s="1"/>
      <c r="I418" s="1"/>
      <c r="J418" s="5"/>
    </row>
    <row r="419" spans="1:10" ht="12.75">
      <c r="A419" s="4"/>
      <c r="B419" s="1"/>
      <c r="C419" s="1"/>
      <c r="D419" s="1"/>
      <c r="E419" s="1"/>
      <c r="F419" s="1"/>
      <c r="G419" s="1"/>
      <c r="H419" s="1"/>
      <c r="I419" s="1"/>
      <c r="J419" s="5"/>
    </row>
    <row r="420" spans="1:10" ht="12.75">
      <c r="A420" s="4"/>
      <c r="B420" s="1"/>
      <c r="C420" s="1"/>
      <c r="D420" s="1"/>
      <c r="E420" s="1"/>
      <c r="F420" s="1"/>
      <c r="G420" s="1"/>
      <c r="H420" s="1"/>
      <c r="I420" s="1"/>
      <c r="J420" s="5"/>
    </row>
    <row r="421" spans="1:10" ht="12.75">
      <c r="A421" s="4"/>
      <c r="B421" s="1"/>
      <c r="C421" s="1"/>
      <c r="D421" s="1"/>
      <c r="E421" s="1"/>
      <c r="F421" s="1"/>
      <c r="G421" s="1"/>
      <c r="H421" s="1"/>
      <c r="I421" s="1"/>
      <c r="J421" s="5"/>
    </row>
    <row r="422" spans="1:10" ht="12.75">
      <c r="A422" s="4"/>
      <c r="B422" s="1"/>
      <c r="C422" s="1"/>
      <c r="D422" s="1"/>
      <c r="E422" s="1"/>
      <c r="F422" s="1"/>
      <c r="G422" s="1"/>
      <c r="H422" s="1"/>
      <c r="I422" s="1"/>
      <c r="J422" s="5"/>
    </row>
    <row r="423" spans="1:10" ht="12.75">
      <c r="A423" s="4"/>
      <c r="B423" s="1"/>
      <c r="C423" s="1"/>
      <c r="D423" s="1"/>
      <c r="E423" s="1"/>
      <c r="F423" s="1"/>
      <c r="G423" s="1"/>
      <c r="H423" s="1"/>
      <c r="I423" s="1"/>
      <c r="J423" s="5"/>
    </row>
    <row r="424" spans="1:10" ht="12.75">
      <c r="A424" s="4"/>
      <c r="B424" s="1"/>
      <c r="C424" s="1"/>
      <c r="D424" s="1"/>
      <c r="E424" s="1"/>
      <c r="F424" s="1"/>
      <c r="G424" s="1"/>
      <c r="H424" s="1"/>
      <c r="I424" s="1"/>
      <c r="J424" s="5"/>
    </row>
    <row r="425" spans="1:10" ht="12.75">
      <c r="A425" s="4"/>
      <c r="B425" s="1"/>
      <c r="C425" s="1"/>
      <c r="D425" s="1"/>
      <c r="E425" s="1"/>
      <c r="F425" s="1"/>
      <c r="G425" s="1"/>
      <c r="H425" s="1"/>
      <c r="I425" s="1"/>
      <c r="J425" s="5"/>
    </row>
    <row r="426" spans="1:10" ht="12.75">
      <c r="A426" s="4"/>
      <c r="B426" s="1"/>
      <c r="C426" s="1"/>
      <c r="D426" s="1"/>
      <c r="E426" s="1"/>
      <c r="F426" s="1"/>
      <c r="G426" s="1"/>
      <c r="H426" s="1"/>
      <c r="I426" s="1"/>
      <c r="J426" s="5"/>
    </row>
    <row r="427" spans="1:10" ht="12.75">
      <c r="A427" s="4"/>
      <c r="B427" s="1"/>
      <c r="C427" s="1"/>
      <c r="D427" s="1"/>
      <c r="E427" s="1"/>
      <c r="F427" s="1"/>
      <c r="G427" s="1"/>
      <c r="H427" s="1"/>
      <c r="I427" s="1"/>
      <c r="J427" s="5"/>
    </row>
    <row r="428" spans="1:10" ht="12.75">
      <c r="A428" s="4"/>
      <c r="B428" s="1"/>
      <c r="C428" s="1"/>
      <c r="D428" s="1"/>
      <c r="E428" s="1"/>
      <c r="F428" s="1"/>
      <c r="G428" s="1"/>
      <c r="H428" s="1"/>
      <c r="I428" s="1"/>
      <c r="J428" s="5"/>
    </row>
    <row r="429" spans="1:10" ht="12.75">
      <c r="A429" s="4"/>
      <c r="B429" s="1"/>
      <c r="C429" s="1"/>
      <c r="D429" s="1"/>
      <c r="E429" s="1"/>
      <c r="F429" s="1"/>
      <c r="G429" s="1"/>
      <c r="H429" s="1"/>
      <c r="I429" s="1"/>
      <c r="J429" s="5"/>
    </row>
    <row r="430" spans="1:10" ht="12.75">
      <c r="A430" s="4"/>
      <c r="B430" s="1"/>
      <c r="C430" s="1"/>
      <c r="D430" s="1"/>
      <c r="E430" s="1"/>
      <c r="F430" s="1"/>
      <c r="G430" s="1"/>
      <c r="H430" s="1"/>
      <c r="I430" s="1"/>
      <c r="J430" s="5"/>
    </row>
    <row r="431" spans="1:10" ht="12.75">
      <c r="A431" s="4"/>
      <c r="B431" s="1"/>
      <c r="C431" s="1"/>
      <c r="D431" s="1"/>
      <c r="E431" s="1"/>
      <c r="F431" s="1"/>
      <c r="G431" s="1"/>
      <c r="H431" s="1"/>
      <c r="I431" s="1"/>
      <c r="J431" s="5"/>
    </row>
    <row r="432" spans="1:10" ht="12.75">
      <c r="A432" s="4"/>
      <c r="B432" s="1"/>
      <c r="C432" s="1"/>
      <c r="D432" s="1"/>
      <c r="E432" s="1"/>
      <c r="F432" s="1"/>
      <c r="G432" s="1"/>
      <c r="H432" s="1"/>
      <c r="I432" s="1"/>
      <c r="J432" s="5"/>
    </row>
    <row r="433" spans="1:10" ht="12.75">
      <c r="A433" s="4"/>
      <c r="B433" s="1"/>
      <c r="C433" s="1"/>
      <c r="D433" s="1"/>
      <c r="E433" s="1"/>
      <c r="F433" s="1"/>
      <c r="G433" s="1"/>
      <c r="H433" s="1"/>
      <c r="I433" s="1"/>
      <c r="J433" s="5"/>
    </row>
    <row r="434" spans="1:10" ht="12.75">
      <c r="A434" s="4"/>
      <c r="B434" s="1"/>
      <c r="C434" s="1"/>
      <c r="D434" s="1"/>
      <c r="E434" s="1"/>
      <c r="F434" s="1"/>
      <c r="G434" s="1"/>
      <c r="H434" s="1"/>
      <c r="I434" s="1"/>
      <c r="J434" s="5"/>
    </row>
    <row r="435" spans="1:10" ht="12.75">
      <c r="A435" s="4"/>
      <c r="B435" s="1"/>
      <c r="C435" s="1"/>
      <c r="D435" s="1"/>
      <c r="E435" s="1"/>
      <c r="F435" s="1"/>
      <c r="G435" s="1"/>
      <c r="H435" s="1"/>
      <c r="I435" s="1"/>
      <c r="J435" s="5"/>
    </row>
    <row r="436" spans="1:10" ht="12.75">
      <c r="A436" s="4"/>
      <c r="B436" s="1"/>
      <c r="C436" s="1"/>
      <c r="D436" s="1"/>
      <c r="E436" s="1"/>
      <c r="F436" s="1"/>
      <c r="G436" s="1"/>
      <c r="H436" s="1"/>
      <c r="I436" s="1"/>
      <c r="J436" s="5"/>
    </row>
    <row r="437" spans="1:10" ht="12.75">
      <c r="A437" s="4"/>
      <c r="B437" s="1"/>
      <c r="C437" s="1"/>
      <c r="D437" s="1"/>
      <c r="E437" s="1"/>
      <c r="F437" s="1"/>
      <c r="G437" s="1"/>
      <c r="H437" s="1"/>
      <c r="I437" s="1"/>
      <c r="J437" s="5"/>
    </row>
    <row r="438" spans="1:10" ht="12.75">
      <c r="A438" s="4"/>
      <c r="B438" s="1"/>
      <c r="C438" s="1"/>
      <c r="D438" s="1"/>
      <c r="E438" s="1"/>
      <c r="F438" s="1"/>
      <c r="G438" s="1"/>
      <c r="H438" s="1"/>
      <c r="I438" s="1"/>
      <c r="J438" s="5"/>
    </row>
    <row r="439" spans="1:10" ht="12.75">
      <c r="A439" s="4"/>
      <c r="B439" s="1"/>
      <c r="C439" s="1"/>
      <c r="D439" s="1"/>
      <c r="E439" s="1"/>
      <c r="F439" s="1"/>
      <c r="G439" s="1"/>
      <c r="H439" s="1"/>
      <c r="I439" s="1"/>
      <c r="J439" s="5"/>
    </row>
    <row r="440" spans="1:10" ht="12.75">
      <c r="A440" s="4"/>
      <c r="B440" s="1"/>
      <c r="C440" s="1"/>
      <c r="D440" s="1"/>
      <c r="E440" s="1"/>
      <c r="F440" s="1"/>
      <c r="G440" s="1"/>
      <c r="H440" s="1"/>
      <c r="I440" s="1"/>
      <c r="J440" s="5"/>
    </row>
    <row r="441" spans="1:10" ht="12.75">
      <c r="A441" s="4"/>
      <c r="B441" s="1"/>
      <c r="C441" s="1"/>
      <c r="D441" s="1"/>
      <c r="E441" s="1"/>
      <c r="F441" s="1"/>
      <c r="G441" s="1"/>
      <c r="H441" s="1"/>
      <c r="I441" s="1"/>
      <c r="J441" s="5"/>
    </row>
    <row r="442" spans="1:10" ht="12.75">
      <c r="A442" s="4"/>
      <c r="B442" s="1"/>
      <c r="C442" s="1"/>
      <c r="D442" s="1"/>
      <c r="E442" s="1"/>
      <c r="F442" s="1"/>
      <c r="G442" s="1"/>
      <c r="H442" s="1"/>
      <c r="I442" s="1"/>
      <c r="J442" s="5"/>
    </row>
    <row r="443" spans="1:10" ht="12.75">
      <c r="A443" s="4"/>
      <c r="B443" s="1"/>
      <c r="C443" s="1"/>
      <c r="D443" s="1"/>
      <c r="E443" s="1"/>
      <c r="F443" s="1"/>
      <c r="G443" s="1"/>
      <c r="H443" s="1"/>
      <c r="I443" s="1"/>
      <c r="J443" s="5"/>
    </row>
    <row r="444" spans="1:10" ht="12.75">
      <c r="A444" s="4"/>
      <c r="B444" s="1"/>
      <c r="C444" s="1"/>
      <c r="D444" s="1"/>
      <c r="E444" s="1"/>
      <c r="F444" s="1"/>
      <c r="G444" s="1"/>
      <c r="H444" s="1"/>
      <c r="I444" s="1"/>
      <c r="J444" s="5"/>
    </row>
    <row r="445" spans="1:10" ht="12.75">
      <c r="A445" s="4"/>
      <c r="B445" s="1"/>
      <c r="C445" s="1"/>
      <c r="D445" s="1"/>
      <c r="E445" s="1"/>
      <c r="F445" s="1"/>
      <c r="G445" s="1"/>
      <c r="H445" s="1"/>
      <c r="I445" s="1"/>
      <c r="J445" s="5"/>
    </row>
    <row r="446" spans="1:10" ht="12.75">
      <c r="A446" s="4"/>
      <c r="B446" s="1"/>
      <c r="C446" s="1"/>
      <c r="D446" s="1"/>
      <c r="E446" s="1"/>
      <c r="F446" s="1"/>
      <c r="G446" s="1"/>
      <c r="H446" s="1"/>
      <c r="I446" s="1"/>
      <c r="J446" s="5"/>
    </row>
    <row r="447" spans="1:10" ht="12.75">
      <c r="A447" s="4"/>
      <c r="B447" s="1"/>
      <c r="C447" s="1"/>
      <c r="D447" s="1"/>
      <c r="E447" s="1"/>
      <c r="F447" s="1"/>
      <c r="G447" s="1"/>
      <c r="H447" s="1"/>
      <c r="I447" s="1"/>
      <c r="J447" s="5"/>
    </row>
    <row r="448" spans="1:10" ht="12.75">
      <c r="A448" s="4"/>
      <c r="B448" s="1"/>
      <c r="C448" s="1"/>
      <c r="D448" s="1"/>
      <c r="E448" s="1"/>
      <c r="F448" s="1"/>
      <c r="G448" s="1"/>
      <c r="H448" s="1"/>
      <c r="I448" s="1"/>
      <c r="J448" s="5"/>
    </row>
    <row r="449" spans="1:10" ht="12.75">
      <c r="A449" s="4"/>
      <c r="B449" s="1"/>
      <c r="C449" s="1"/>
      <c r="D449" s="1"/>
      <c r="E449" s="1"/>
      <c r="F449" s="1"/>
      <c r="G449" s="1"/>
      <c r="H449" s="1"/>
      <c r="I449" s="1"/>
      <c r="J449" s="5"/>
    </row>
    <row r="450" spans="1:10" ht="12.75">
      <c r="A450" s="4"/>
      <c r="B450" s="1"/>
      <c r="C450" s="1"/>
      <c r="D450" s="1"/>
      <c r="E450" s="1"/>
      <c r="F450" s="1"/>
      <c r="G450" s="1"/>
      <c r="H450" s="1"/>
      <c r="I450" s="1"/>
      <c r="J450" s="5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</sheetData>
  <sheetProtection/>
  <printOptions/>
  <pageMargins left="0.15748031496062992" right="0.1968503937007874" top="0.2755905511811024" bottom="0.2362204724409449" header="0.5118110236220472" footer="0.2362204724409449"/>
  <pageSetup fitToHeight="2" horizontalDpi="600" verticalDpi="600" orientation="portrait" paperSize="8" scale="65" r:id="rId3"/>
  <rowBreaks count="1" manualBreakCount="1">
    <brk id="96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L56"/>
  <sheetViews>
    <sheetView showGridLines="0" zoomScale="75" zoomScaleNormal="75" zoomScalePageLayoutView="0" workbookViewId="0" topLeftCell="A34">
      <selection activeCell="A71" sqref="A71"/>
    </sheetView>
  </sheetViews>
  <sheetFormatPr defaultColWidth="9.140625" defaultRowHeight="12.75"/>
  <cols>
    <col min="1" max="1" width="79.421875" style="0" customWidth="1"/>
    <col min="2" max="2" width="13.00390625" style="23" customWidth="1"/>
    <col min="3" max="3" width="5.7109375" style="70" customWidth="1"/>
    <col min="4" max="4" width="69.421875" style="0" bestFit="1" customWidth="1"/>
    <col min="6" max="6" width="35.7109375" style="0" bestFit="1" customWidth="1"/>
  </cols>
  <sheetData>
    <row r="1" ht="26.25">
      <c r="A1" s="248" t="str">
        <f>'Cover Sheet'!B4</f>
        <v>Discovery 4 13MY - UK Pricing and Order Guide version 1 - 22nd October 2012</v>
      </c>
    </row>
    <row r="2" ht="26.25">
      <c r="A2" s="248"/>
    </row>
    <row r="3" ht="26.25">
      <c r="A3" s="249" t="s">
        <v>369</v>
      </c>
    </row>
    <row r="4" ht="12" customHeight="1">
      <c r="A4" s="249"/>
    </row>
    <row r="5" spans="1:2" ht="12.75">
      <c r="A5" s="335" t="s">
        <v>123</v>
      </c>
      <c r="B5" s="178"/>
    </row>
    <row r="6" spans="1:2" ht="12.75">
      <c r="A6" s="244" t="s">
        <v>356</v>
      </c>
      <c r="B6" s="179" t="s">
        <v>43</v>
      </c>
    </row>
    <row r="7" spans="1:2" ht="12.75">
      <c r="A7" s="244" t="s">
        <v>357</v>
      </c>
      <c r="B7" s="179" t="s">
        <v>43</v>
      </c>
    </row>
    <row r="8" spans="1:2" ht="12.75">
      <c r="A8" s="244" t="s">
        <v>198</v>
      </c>
      <c r="B8" s="181" t="s">
        <v>202</v>
      </c>
    </row>
    <row r="9" spans="1:2" ht="12.75">
      <c r="A9" s="244" t="s">
        <v>124</v>
      </c>
      <c r="B9" s="231" t="s">
        <v>8</v>
      </c>
    </row>
    <row r="10" spans="1:2" ht="12.75">
      <c r="A10" s="242" t="s">
        <v>199</v>
      </c>
      <c r="B10" s="180" t="s">
        <v>200</v>
      </c>
    </row>
    <row r="11" spans="1:2" ht="12.75">
      <c r="A11" s="336" t="s">
        <v>201</v>
      </c>
      <c r="B11" s="180" t="s">
        <v>43</v>
      </c>
    </row>
    <row r="12" spans="1:2" ht="12.75">
      <c r="A12" s="244" t="s">
        <v>358</v>
      </c>
      <c r="B12" s="225" t="s">
        <v>43</v>
      </c>
    </row>
    <row r="13" spans="1:4" ht="12.75">
      <c r="A13" s="242" t="s">
        <v>203</v>
      </c>
      <c r="B13" s="180" t="s">
        <v>204</v>
      </c>
      <c r="D13" s="10"/>
    </row>
    <row r="14" spans="1:4" ht="12.75">
      <c r="A14" s="242" t="s">
        <v>205</v>
      </c>
      <c r="B14" s="180" t="s">
        <v>43</v>
      </c>
      <c r="D14" s="70"/>
    </row>
    <row r="15" spans="1:4" ht="12.75" customHeight="1">
      <c r="A15" s="244" t="s">
        <v>206</v>
      </c>
      <c r="B15" s="183" t="s">
        <v>207</v>
      </c>
      <c r="D15" s="70"/>
    </row>
    <row r="16" spans="1:4" ht="12.75">
      <c r="A16" s="241" t="s">
        <v>208</v>
      </c>
      <c r="B16" s="185"/>
      <c r="D16" s="10"/>
    </row>
    <row r="17" spans="1:4" ht="12.75">
      <c r="A17" s="337" t="s">
        <v>209</v>
      </c>
      <c r="B17" s="187" t="s">
        <v>210</v>
      </c>
      <c r="D17" s="182"/>
    </row>
    <row r="18" spans="1:4" ht="12.75">
      <c r="A18" s="236" t="s">
        <v>359</v>
      </c>
      <c r="B18" s="189" t="s">
        <v>43</v>
      </c>
      <c r="D18" s="182"/>
    </row>
    <row r="19" spans="1:4" ht="12.75">
      <c r="A19" s="244" t="s">
        <v>211</v>
      </c>
      <c r="B19" s="179" t="s">
        <v>212</v>
      </c>
      <c r="D19" s="182"/>
    </row>
    <row r="20" spans="1:4" ht="13.5" customHeight="1">
      <c r="A20" s="244" t="s">
        <v>360</v>
      </c>
      <c r="B20" s="179" t="s">
        <v>43</v>
      </c>
      <c r="D20" s="184"/>
    </row>
    <row r="21" spans="1:4" ht="12.75">
      <c r="A21" s="335" t="s">
        <v>10</v>
      </c>
      <c r="B21" s="178"/>
      <c r="D21" s="186"/>
    </row>
    <row r="22" spans="1:12" ht="12.75">
      <c r="A22" s="241" t="s">
        <v>125</v>
      </c>
      <c r="B22" s="185"/>
      <c r="D22" s="10"/>
      <c r="G22" s="188"/>
      <c r="H22" s="188"/>
      <c r="I22" s="188"/>
      <c r="J22" s="188"/>
      <c r="K22" s="188"/>
      <c r="L22" s="188"/>
    </row>
    <row r="23" spans="1:4" ht="12.75">
      <c r="A23" s="338" t="s">
        <v>213</v>
      </c>
      <c r="B23" s="191" t="s">
        <v>214</v>
      </c>
      <c r="D23" s="10"/>
    </row>
    <row r="24" spans="1:4" ht="12.75">
      <c r="A24" s="242" t="s">
        <v>215</v>
      </c>
      <c r="B24" s="180" t="s">
        <v>216</v>
      </c>
      <c r="D24" s="10"/>
    </row>
    <row r="25" spans="1:4" ht="12.75">
      <c r="A25" s="242" t="s">
        <v>217</v>
      </c>
      <c r="B25" s="180" t="s">
        <v>218</v>
      </c>
      <c r="D25" s="10"/>
    </row>
    <row r="26" spans="1:4" ht="12.75">
      <c r="A26" s="242" t="s">
        <v>241</v>
      </c>
      <c r="B26" s="180" t="s">
        <v>43</v>
      </c>
      <c r="D26" s="10"/>
    </row>
    <row r="27" spans="1:4" ht="12.75">
      <c r="A27" s="241" t="s">
        <v>137</v>
      </c>
      <c r="B27" s="185"/>
      <c r="D27" s="190"/>
    </row>
    <row r="28" spans="1:4" ht="12.75">
      <c r="A28" s="242" t="s">
        <v>219</v>
      </c>
      <c r="B28" s="180" t="s">
        <v>220</v>
      </c>
      <c r="D28" s="190"/>
    </row>
    <row r="29" spans="1:4" ht="12.75">
      <c r="A29" s="236" t="s">
        <v>221</v>
      </c>
      <c r="B29" s="189" t="s">
        <v>43</v>
      </c>
      <c r="D29" s="190"/>
    </row>
    <row r="30" spans="1:4" ht="12.75">
      <c r="A30" s="236" t="s">
        <v>222</v>
      </c>
      <c r="B30" s="189" t="s">
        <v>43</v>
      </c>
      <c r="D30" s="192"/>
    </row>
    <row r="31" spans="1:4" ht="12.75">
      <c r="A31" s="242" t="s">
        <v>223</v>
      </c>
      <c r="B31" s="180" t="s">
        <v>224</v>
      </c>
      <c r="D31" s="192"/>
    </row>
    <row r="32" spans="1:4" ht="12.75">
      <c r="A32" s="243" t="s">
        <v>16</v>
      </c>
      <c r="B32" s="194"/>
      <c r="D32" s="10"/>
    </row>
    <row r="33" spans="1:4" ht="12.75">
      <c r="A33" s="241" t="s">
        <v>125</v>
      </c>
      <c r="B33" s="185"/>
      <c r="D33" s="10"/>
    </row>
    <row r="34" spans="1:4" ht="12.75">
      <c r="A34" s="236" t="s">
        <v>144</v>
      </c>
      <c r="B34" s="189" t="s">
        <v>19</v>
      </c>
      <c r="D34" s="70"/>
    </row>
    <row r="35" spans="1:2" ht="12.75">
      <c r="A35" s="237" t="s">
        <v>361</v>
      </c>
      <c r="B35" s="183"/>
    </row>
    <row r="36" spans="1:2" ht="12.75">
      <c r="A36" s="238" t="s">
        <v>225</v>
      </c>
      <c r="B36" s="195" t="s">
        <v>43</v>
      </c>
    </row>
    <row r="37" spans="1:3" ht="12.75">
      <c r="A37" s="239" t="s">
        <v>226</v>
      </c>
      <c r="B37" s="196" t="s">
        <v>227</v>
      </c>
      <c r="C37" s="193"/>
    </row>
    <row r="38" spans="1:3" ht="12.75">
      <c r="A38" s="240" t="s">
        <v>228</v>
      </c>
      <c r="B38" s="197" t="s">
        <v>43</v>
      </c>
      <c r="C38" s="193"/>
    </row>
    <row r="39" spans="1:3" s="2" customFormat="1" ht="12.75">
      <c r="A39" s="241" t="s">
        <v>150</v>
      </c>
      <c r="B39" s="185"/>
      <c r="C39" s="20"/>
    </row>
    <row r="40" spans="1:2" ht="12.75">
      <c r="A40" s="242" t="s">
        <v>229</v>
      </c>
      <c r="B40" s="180" t="s">
        <v>230</v>
      </c>
    </row>
    <row r="41" spans="1:2" ht="12.75">
      <c r="A41" s="240" t="s">
        <v>362</v>
      </c>
      <c r="B41" s="197" t="s">
        <v>43</v>
      </c>
    </row>
    <row r="42" spans="1:2" ht="12.75">
      <c r="A42" s="242" t="s">
        <v>231</v>
      </c>
      <c r="B42" s="180" t="s">
        <v>43</v>
      </c>
    </row>
    <row r="43" spans="1:2" ht="12.75">
      <c r="A43" s="241" t="s">
        <v>152</v>
      </c>
      <c r="B43" s="185"/>
    </row>
    <row r="44" spans="1:2" ht="12.75">
      <c r="A44" s="236" t="s">
        <v>232</v>
      </c>
      <c r="B44" s="189" t="s">
        <v>233</v>
      </c>
    </row>
    <row r="45" spans="1:2" ht="12.75">
      <c r="A45" s="241" t="s">
        <v>153</v>
      </c>
      <c r="B45" s="185"/>
    </row>
    <row r="46" spans="1:2" ht="12.75">
      <c r="A46" s="236" t="s">
        <v>363</v>
      </c>
      <c r="B46" s="189" t="s">
        <v>43</v>
      </c>
    </row>
    <row r="47" spans="1:2" ht="12.75">
      <c r="A47" s="243" t="s">
        <v>158</v>
      </c>
      <c r="B47" s="194"/>
    </row>
    <row r="48" spans="1:2" ht="12.75">
      <c r="A48" s="244" t="s">
        <v>364</v>
      </c>
      <c r="B48" s="179" t="s">
        <v>43</v>
      </c>
    </row>
    <row r="49" spans="1:2" ht="12.75">
      <c r="A49" s="245" t="s">
        <v>25</v>
      </c>
      <c r="B49" s="198"/>
    </row>
    <row r="50" spans="1:2" ht="12.75">
      <c r="A50" s="236" t="s">
        <v>365</v>
      </c>
      <c r="B50" s="189" t="s">
        <v>43</v>
      </c>
    </row>
    <row r="51" spans="1:2" ht="12.75">
      <c r="A51" s="236" t="s">
        <v>366</v>
      </c>
      <c r="B51" s="181" t="s">
        <v>43</v>
      </c>
    </row>
    <row r="52" spans="1:2" ht="12.75">
      <c r="A52" s="246" t="s">
        <v>234</v>
      </c>
      <c r="B52" s="189" t="s">
        <v>235</v>
      </c>
    </row>
    <row r="53" spans="1:2" ht="12.75">
      <c r="A53" s="246" t="s">
        <v>236</v>
      </c>
      <c r="B53" s="181"/>
    </row>
    <row r="54" spans="1:2" ht="12.75">
      <c r="A54" s="247" t="s">
        <v>237</v>
      </c>
      <c r="B54" s="180" t="s">
        <v>43</v>
      </c>
    </row>
    <row r="55" spans="1:2" ht="12.75">
      <c r="A55" s="247" t="s">
        <v>239</v>
      </c>
      <c r="B55" s="180" t="s">
        <v>238</v>
      </c>
    </row>
    <row r="56" spans="1:2" ht="12.75">
      <c r="A56" s="246" t="s">
        <v>240</v>
      </c>
      <c r="B56" s="180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3"/>
  <sheetViews>
    <sheetView showGridLines="0" zoomScale="90" zoomScaleNormal="90" zoomScalePageLayoutView="0" workbookViewId="0" topLeftCell="A25">
      <selection activeCell="A9" sqref="A9"/>
    </sheetView>
  </sheetViews>
  <sheetFormatPr defaultColWidth="9.140625" defaultRowHeight="12.75"/>
  <cols>
    <col min="1" max="1" width="39.57421875" style="113" customWidth="1"/>
    <col min="2" max="3" width="5.7109375" style="113" customWidth="1"/>
    <col min="4" max="4" width="18.00390625" style="113" customWidth="1"/>
    <col min="5" max="5" width="17.421875" style="113" customWidth="1"/>
    <col min="6" max="6" width="21.28125" style="113" customWidth="1"/>
    <col min="7" max="7" width="17.421875" style="113" customWidth="1"/>
    <col min="8" max="8" width="17.00390625" style="113" bestFit="1" customWidth="1"/>
    <col min="9" max="9" width="12.28125" style="113" customWidth="1"/>
    <col min="10" max="16384" width="9.140625" style="113" customWidth="1"/>
  </cols>
  <sheetData>
    <row r="1" spans="1:4" ht="12.75">
      <c r="A1" s="111" t="str">
        <f>'Cover Sheet'!B4</f>
        <v>Discovery 4 13MY - UK Pricing and Order Guide version 1 - 22nd October 2012</v>
      </c>
      <c r="B1" s="112"/>
      <c r="C1" s="112"/>
      <c r="D1" s="112"/>
    </row>
    <row r="2" spans="1:4" ht="12.75">
      <c r="A2" s="111"/>
      <c r="B2" s="112"/>
      <c r="C2" s="112"/>
      <c r="D2" s="112"/>
    </row>
    <row r="3" spans="1:9" ht="12.75">
      <c r="A3" s="339" t="s">
        <v>48</v>
      </c>
      <c r="B3" s="340"/>
      <c r="C3" s="340"/>
      <c r="D3" s="340"/>
      <c r="E3" s="341"/>
      <c r="F3" s="341"/>
      <c r="G3" s="341"/>
      <c r="H3" s="341"/>
      <c r="I3" s="341"/>
    </row>
    <row r="4" spans="1:9" ht="12.75" thickBot="1">
      <c r="A4" s="342"/>
      <c r="B4" s="341"/>
      <c r="C4" s="341"/>
      <c r="D4" s="341"/>
      <c r="E4" s="341"/>
      <c r="F4" s="341"/>
      <c r="G4" s="341"/>
      <c r="H4" s="341"/>
      <c r="I4" s="341"/>
    </row>
    <row r="5" spans="1:9" ht="19.5" customHeight="1" thickBot="1">
      <c r="A5" s="343"/>
      <c r="B5" s="344" t="s">
        <v>49</v>
      </c>
      <c r="C5" s="344" t="s">
        <v>84</v>
      </c>
      <c r="D5" s="345" t="s">
        <v>99</v>
      </c>
      <c r="E5" s="346" t="s">
        <v>100</v>
      </c>
      <c r="F5" s="258" t="s">
        <v>451</v>
      </c>
      <c r="G5" s="346" t="s">
        <v>179</v>
      </c>
      <c r="H5" s="346" t="s">
        <v>452</v>
      </c>
      <c r="I5" s="347"/>
    </row>
    <row r="6" spans="1:9" ht="19.5" customHeight="1" thickBot="1">
      <c r="A6" s="348"/>
      <c r="B6" s="349"/>
      <c r="C6" s="349"/>
      <c r="D6" s="345" t="s">
        <v>101</v>
      </c>
      <c r="E6" s="350" t="s">
        <v>100</v>
      </c>
      <c r="F6" s="259" t="s">
        <v>395</v>
      </c>
      <c r="G6" s="351" t="s">
        <v>453</v>
      </c>
      <c r="H6" s="352" t="s">
        <v>454</v>
      </c>
      <c r="I6" s="353"/>
    </row>
    <row r="7" spans="1:9" ht="12.75" thickBot="1">
      <c r="A7" s="348"/>
      <c r="B7" s="349"/>
      <c r="C7" s="349"/>
      <c r="D7" s="345" t="s">
        <v>279</v>
      </c>
      <c r="E7" s="354" t="s">
        <v>100</v>
      </c>
      <c r="F7" s="260" t="s">
        <v>100</v>
      </c>
      <c r="G7" s="351" t="s">
        <v>180</v>
      </c>
      <c r="H7" s="351" t="s">
        <v>180</v>
      </c>
      <c r="I7" s="355"/>
    </row>
    <row r="8" spans="1:9" ht="12.75" thickBot="1">
      <c r="A8" s="348"/>
      <c r="B8" s="349"/>
      <c r="C8" s="349"/>
      <c r="D8" s="345" t="s">
        <v>280</v>
      </c>
      <c r="E8" s="354" t="s">
        <v>100</v>
      </c>
      <c r="F8" s="260" t="s">
        <v>100</v>
      </c>
      <c r="G8" s="351" t="s">
        <v>181</v>
      </c>
      <c r="H8" s="351" t="s">
        <v>181</v>
      </c>
      <c r="I8" s="355"/>
    </row>
    <row r="9" spans="1:9" ht="12.75" thickBot="1">
      <c r="A9" s="348"/>
      <c r="B9" s="349"/>
      <c r="C9" s="349"/>
      <c r="D9" s="356" t="s">
        <v>281</v>
      </c>
      <c r="E9" s="354" t="s">
        <v>100</v>
      </c>
      <c r="F9" s="260" t="s">
        <v>100</v>
      </c>
      <c r="G9" s="351" t="s">
        <v>181</v>
      </c>
      <c r="H9" s="351" t="s">
        <v>181</v>
      </c>
      <c r="I9" s="355"/>
    </row>
    <row r="10" spans="1:9" ht="12.75" thickBot="1">
      <c r="A10" s="348"/>
      <c r="B10" s="349"/>
      <c r="C10" s="349"/>
      <c r="D10" s="356" t="s">
        <v>282</v>
      </c>
      <c r="E10" s="354" t="s">
        <v>100</v>
      </c>
      <c r="F10" s="260" t="s">
        <v>100</v>
      </c>
      <c r="G10" s="351" t="s">
        <v>112</v>
      </c>
      <c r="H10" s="351" t="s">
        <v>112</v>
      </c>
      <c r="I10" s="355"/>
    </row>
    <row r="11" spans="1:9" ht="26.25" customHeight="1" thickBot="1">
      <c r="A11" s="348"/>
      <c r="B11" s="349"/>
      <c r="C11" s="349"/>
      <c r="D11" s="356" t="s">
        <v>455</v>
      </c>
      <c r="E11" s="354" t="s">
        <v>456</v>
      </c>
      <c r="F11" s="260" t="s">
        <v>394</v>
      </c>
      <c r="G11" s="351" t="s">
        <v>457</v>
      </c>
      <c r="H11" s="351" t="s">
        <v>457</v>
      </c>
      <c r="I11" s="355"/>
    </row>
    <row r="12" spans="1:9" ht="19.5" customHeight="1" thickBot="1">
      <c r="A12" s="357"/>
      <c r="B12" s="349"/>
      <c r="C12" s="349"/>
      <c r="D12" s="345" t="s">
        <v>102</v>
      </c>
      <c r="E12" s="358" t="s">
        <v>103</v>
      </c>
      <c r="F12" s="358" t="s">
        <v>189</v>
      </c>
      <c r="G12" s="358" t="s">
        <v>182</v>
      </c>
      <c r="H12" s="358" t="s">
        <v>189</v>
      </c>
      <c r="I12" s="353"/>
    </row>
    <row r="13" spans="1:9" ht="19.5" customHeight="1" thickBot="1">
      <c r="A13" s="359"/>
      <c r="B13" s="349"/>
      <c r="C13" s="349"/>
      <c r="D13" s="345" t="s">
        <v>104</v>
      </c>
      <c r="E13" s="358" t="s">
        <v>105</v>
      </c>
      <c r="F13" s="360" t="s">
        <v>189</v>
      </c>
      <c r="G13" s="358" t="s">
        <v>183</v>
      </c>
      <c r="H13" s="358" t="s">
        <v>189</v>
      </c>
      <c r="I13" s="353"/>
    </row>
    <row r="14" spans="1:9" s="128" customFormat="1" ht="25.5" customHeight="1" thickBot="1">
      <c r="A14" s="359"/>
      <c r="B14" s="361"/>
      <c r="C14" s="349"/>
      <c r="D14" s="362" t="s">
        <v>458</v>
      </c>
      <c r="E14" s="360" t="s">
        <v>106</v>
      </c>
      <c r="F14" s="360" t="s">
        <v>396</v>
      </c>
      <c r="G14" s="360" t="s">
        <v>184</v>
      </c>
      <c r="H14" s="360" t="s">
        <v>459</v>
      </c>
      <c r="I14" s="353"/>
    </row>
    <row r="15" spans="1:9" s="128" customFormat="1" ht="25.5" customHeight="1">
      <c r="A15" s="363" t="s">
        <v>460</v>
      </c>
      <c r="B15" s="364" t="s">
        <v>50</v>
      </c>
      <c r="C15" s="363">
        <v>866</v>
      </c>
      <c r="D15" s="365"/>
      <c r="E15" s="366"/>
      <c r="F15" s="366"/>
      <c r="G15" s="367"/>
      <c r="H15" s="368"/>
      <c r="I15" s="369"/>
    </row>
    <row r="16" spans="1:9" s="128" customFormat="1" ht="25.5" customHeight="1">
      <c r="A16" s="370" t="s">
        <v>461</v>
      </c>
      <c r="B16" s="371" t="s">
        <v>50</v>
      </c>
      <c r="C16" s="370">
        <v>912</v>
      </c>
      <c r="D16" s="372"/>
      <c r="E16" s="373"/>
      <c r="F16" s="373"/>
      <c r="G16" s="374"/>
      <c r="H16" s="375"/>
      <c r="I16" s="376"/>
    </row>
    <row r="17" spans="1:9" s="128" customFormat="1" ht="25.5" customHeight="1">
      <c r="A17" s="370" t="s">
        <v>462</v>
      </c>
      <c r="B17" s="371" t="s">
        <v>463</v>
      </c>
      <c r="C17" s="370">
        <v>861</v>
      </c>
      <c r="D17" s="372"/>
      <c r="E17" s="373"/>
      <c r="F17" s="373"/>
      <c r="G17" s="374"/>
      <c r="H17" s="375"/>
      <c r="I17" s="376"/>
    </row>
    <row r="18" spans="1:9" s="128" customFormat="1" ht="25.5" customHeight="1">
      <c r="A18" s="370" t="s">
        <v>464</v>
      </c>
      <c r="B18" s="371" t="s">
        <v>463</v>
      </c>
      <c r="C18" s="370">
        <v>871</v>
      </c>
      <c r="D18" s="372"/>
      <c r="E18" s="377"/>
      <c r="F18" s="377"/>
      <c r="G18" s="373"/>
      <c r="H18" s="378"/>
      <c r="I18" s="376"/>
    </row>
    <row r="19" spans="1:9" s="128" customFormat="1" ht="25.5" customHeight="1">
      <c r="A19" s="370" t="s">
        <v>465</v>
      </c>
      <c r="B19" s="371" t="s">
        <v>463</v>
      </c>
      <c r="C19" s="370">
        <v>950</v>
      </c>
      <c r="D19" s="372"/>
      <c r="E19" s="373"/>
      <c r="F19" s="373"/>
      <c r="G19" s="374"/>
      <c r="H19" s="375"/>
      <c r="I19" s="376"/>
    </row>
    <row r="20" spans="1:9" s="128" customFormat="1" ht="25.5" customHeight="1">
      <c r="A20" s="370" t="s">
        <v>466</v>
      </c>
      <c r="B20" s="371" t="s">
        <v>50</v>
      </c>
      <c r="C20" s="370">
        <v>949</v>
      </c>
      <c r="D20" s="372"/>
      <c r="E20" s="373"/>
      <c r="F20" s="373"/>
      <c r="G20" s="374"/>
      <c r="H20" s="375"/>
      <c r="I20" s="376"/>
    </row>
    <row r="21" spans="1:9" s="128" customFormat="1" ht="25.5" customHeight="1">
      <c r="A21" s="370" t="s">
        <v>467</v>
      </c>
      <c r="B21" s="371" t="s">
        <v>50</v>
      </c>
      <c r="C21" s="370">
        <v>868</v>
      </c>
      <c r="D21" s="372"/>
      <c r="E21" s="373"/>
      <c r="F21" s="373"/>
      <c r="G21" s="374"/>
      <c r="H21" s="375"/>
      <c r="I21" s="369"/>
    </row>
    <row r="22" spans="1:9" s="128" customFormat="1" ht="25.5" customHeight="1">
      <c r="A22" s="379" t="s">
        <v>468</v>
      </c>
      <c r="B22" s="371" t="s">
        <v>115</v>
      </c>
      <c r="C22" s="379">
        <v>867</v>
      </c>
      <c r="D22" s="372"/>
      <c r="E22" s="373"/>
      <c r="F22" s="373"/>
      <c r="G22" s="374"/>
      <c r="H22" s="375"/>
      <c r="I22" s="376"/>
    </row>
    <row r="23" spans="1:9" s="128" customFormat="1" ht="25.5" customHeight="1">
      <c r="A23" s="370" t="s">
        <v>469</v>
      </c>
      <c r="B23" s="371" t="s">
        <v>463</v>
      </c>
      <c r="C23" s="370">
        <v>865</v>
      </c>
      <c r="D23" s="372"/>
      <c r="E23" s="374"/>
      <c r="F23" s="374"/>
      <c r="G23" s="373"/>
      <c r="H23" s="378"/>
      <c r="I23" s="369"/>
    </row>
    <row r="24" spans="1:9" s="128" customFormat="1" ht="25.5" customHeight="1">
      <c r="A24" s="370" t="s">
        <v>470</v>
      </c>
      <c r="B24" s="371" t="s">
        <v>50</v>
      </c>
      <c r="C24" s="370">
        <v>863</v>
      </c>
      <c r="D24" s="372"/>
      <c r="E24" s="373"/>
      <c r="F24" s="373"/>
      <c r="G24" s="373"/>
      <c r="H24" s="378"/>
      <c r="I24" s="376"/>
    </row>
    <row r="25" spans="1:9" s="128" customFormat="1" ht="25.5" customHeight="1">
      <c r="A25" s="379" t="s">
        <v>471</v>
      </c>
      <c r="B25" s="371" t="s">
        <v>50</v>
      </c>
      <c r="C25" s="379">
        <v>824</v>
      </c>
      <c r="D25" s="372"/>
      <c r="E25" s="380"/>
      <c r="F25" s="380"/>
      <c r="G25" s="373"/>
      <c r="H25" s="381"/>
      <c r="I25" s="369"/>
    </row>
    <row r="26" spans="1:9" s="257" customFormat="1" ht="33.75" customHeight="1">
      <c r="A26" s="379" t="s">
        <v>472</v>
      </c>
      <c r="B26" s="371" t="s">
        <v>463</v>
      </c>
      <c r="C26" s="379">
        <v>860</v>
      </c>
      <c r="D26" s="372"/>
      <c r="E26" s="373"/>
      <c r="F26" s="373"/>
      <c r="G26" s="374"/>
      <c r="H26" s="375"/>
      <c r="I26" s="369"/>
    </row>
    <row r="27" spans="1:9" ht="11.25" customHeight="1">
      <c r="A27" s="379" t="s">
        <v>473</v>
      </c>
      <c r="B27" s="371" t="s">
        <v>50</v>
      </c>
      <c r="C27" s="379">
        <v>826</v>
      </c>
      <c r="D27" s="372"/>
      <c r="E27" s="373"/>
      <c r="F27" s="380"/>
      <c r="G27" s="374"/>
      <c r="H27" s="375"/>
      <c r="I27" s="369"/>
    </row>
    <row r="28" spans="1:9" ht="12.75" customHeight="1">
      <c r="A28" s="370" t="s">
        <v>474</v>
      </c>
      <c r="B28" s="371" t="s">
        <v>50</v>
      </c>
      <c r="C28" s="370">
        <v>825</v>
      </c>
      <c r="D28" s="372"/>
      <c r="E28" s="374"/>
      <c r="F28" s="374"/>
      <c r="G28" s="380"/>
      <c r="H28" s="381"/>
      <c r="I28" s="376"/>
    </row>
    <row r="29" spans="1:9" ht="12.75" customHeight="1">
      <c r="A29" s="379" t="s">
        <v>475</v>
      </c>
      <c r="B29" s="371" t="s">
        <v>50</v>
      </c>
      <c r="C29" s="379">
        <v>834</v>
      </c>
      <c r="D29" s="372"/>
      <c r="E29" s="373"/>
      <c r="F29" s="373"/>
      <c r="G29" s="373"/>
      <c r="H29" s="378"/>
      <c r="I29" s="376"/>
    </row>
    <row r="30" spans="1:9" ht="12.75" customHeight="1" thickBot="1">
      <c r="A30" s="382" t="s">
        <v>476</v>
      </c>
      <c r="B30" s="383" t="s">
        <v>50</v>
      </c>
      <c r="C30" s="382">
        <v>820</v>
      </c>
      <c r="D30" s="384"/>
      <c r="E30" s="385"/>
      <c r="F30" s="385"/>
      <c r="G30" s="386"/>
      <c r="H30" s="387"/>
      <c r="I30" s="376"/>
    </row>
    <row r="31" spans="1:9" ht="12.75" customHeight="1">
      <c r="A31" s="341"/>
      <c r="B31" s="341"/>
      <c r="C31" s="341"/>
      <c r="D31" s="341"/>
      <c r="E31" s="341"/>
      <c r="F31" s="341"/>
      <c r="G31" s="341"/>
      <c r="H31" s="341"/>
      <c r="I31" s="341"/>
    </row>
    <row r="32" spans="1:9" ht="12.75" customHeight="1">
      <c r="A32" s="388"/>
      <c r="B32" s="389" t="s">
        <v>52</v>
      </c>
      <c r="C32" s="389"/>
      <c r="D32" s="389"/>
      <c r="E32" s="390"/>
      <c r="F32" s="391"/>
      <c r="G32" s="391"/>
      <c r="H32" s="391"/>
      <c r="I32" s="391"/>
    </row>
    <row r="33" spans="1:9" ht="12.75">
      <c r="A33" s="392"/>
      <c r="B33" s="389" t="s">
        <v>54</v>
      </c>
      <c r="C33" s="389"/>
      <c r="D33" s="393"/>
      <c r="E33" s="390"/>
      <c r="F33" s="394"/>
      <c r="G33" s="394"/>
      <c r="H33" s="394"/>
      <c r="I33" s="394"/>
    </row>
    <row r="34" spans="1:9" ht="13.5" thickBot="1">
      <c r="A34" s="395"/>
      <c r="B34"/>
      <c r="C34"/>
      <c r="D34" s="393"/>
      <c r="E34" s="390"/>
      <c r="F34" s="394"/>
      <c r="G34" s="394"/>
      <c r="H34" s="394"/>
      <c r="I34" s="394"/>
    </row>
    <row r="35" spans="1:9" ht="12.75">
      <c r="A35" s="396" t="s">
        <v>477</v>
      </c>
      <c r="B35" s="341"/>
      <c r="C35" s="341"/>
      <c r="D35" s="397" t="s">
        <v>115</v>
      </c>
      <c r="E35" s="398" t="s">
        <v>51</v>
      </c>
      <c r="F35" s="399" t="s">
        <v>86</v>
      </c>
      <c r="G35" s="341"/>
      <c r="H35" s="341"/>
      <c r="I35" s="341"/>
    </row>
    <row r="36" spans="1:9" ht="12.75">
      <c r="A36" s="341"/>
      <c r="B36" s="341"/>
      <c r="C36" s="341"/>
      <c r="D36" s="400" t="s">
        <v>50</v>
      </c>
      <c r="E36" s="401" t="s">
        <v>53</v>
      </c>
      <c r="F36" s="402" t="s">
        <v>85</v>
      </c>
      <c r="G36" s="341"/>
      <c r="H36" s="341"/>
      <c r="I36" s="341"/>
    </row>
    <row r="37" spans="1:9" ht="13.5" thickBot="1">
      <c r="A37" s="341"/>
      <c r="B37" s="341"/>
      <c r="C37" s="341"/>
      <c r="D37" s="403" t="s">
        <v>463</v>
      </c>
      <c r="E37" s="404" t="s">
        <v>478</v>
      </c>
      <c r="F37" s="405" t="s">
        <v>411</v>
      </c>
      <c r="G37" s="341"/>
      <c r="H37" s="341"/>
      <c r="I37" s="341"/>
    </row>
    <row r="38" spans="1:9" ht="12.75">
      <c r="A38" s="393"/>
      <c r="B38" s="389"/>
      <c r="C38" s="389"/>
      <c r="D38" s="389"/>
      <c r="E38" s="341"/>
      <c r="F38" s="341"/>
      <c r="G38" s="341"/>
      <c r="H38" s="341"/>
      <c r="I38" s="341"/>
    </row>
    <row r="39" spans="1:9" ht="13.5" thickBot="1">
      <c r="A39" s="393"/>
      <c r="B39"/>
      <c r="C39" s="341"/>
      <c r="D39" s="341"/>
      <c r="E39" s="341"/>
      <c r="F39" s="341"/>
      <c r="G39" s="341"/>
      <c r="H39" s="341"/>
      <c r="I39" s="341"/>
    </row>
    <row r="40" spans="1:9" ht="12.75">
      <c r="A40" s="396" t="s">
        <v>479</v>
      </c>
      <c r="B40"/>
      <c r="C40" s="341"/>
      <c r="D40" s="406" t="s">
        <v>480</v>
      </c>
      <c r="E40" s="407" t="s">
        <v>187</v>
      </c>
      <c r="F40" s="407" t="s">
        <v>55</v>
      </c>
      <c r="G40" s="407" t="s">
        <v>56</v>
      </c>
      <c r="H40" s="407" t="s">
        <v>57</v>
      </c>
      <c r="I40" s="408" t="s">
        <v>481</v>
      </c>
    </row>
    <row r="41" spans="1:9" ht="12.75">
      <c r="A41" s="393"/>
      <c r="B41"/>
      <c r="C41" s="341"/>
      <c r="D41" s="409" t="s">
        <v>482</v>
      </c>
      <c r="E41" s="410" t="s">
        <v>115</v>
      </c>
      <c r="F41" s="410" t="s">
        <v>115</v>
      </c>
      <c r="G41" s="410" t="s">
        <v>385</v>
      </c>
      <c r="H41" s="410" t="s">
        <v>385</v>
      </c>
      <c r="I41" s="411" t="s">
        <v>385</v>
      </c>
    </row>
    <row r="42" spans="1:9" ht="11.25">
      <c r="A42" s="341"/>
      <c r="B42" s="341"/>
      <c r="C42" s="341"/>
      <c r="D42" s="409" t="s">
        <v>483</v>
      </c>
      <c r="E42" s="410" t="s">
        <v>44</v>
      </c>
      <c r="F42" s="410" t="s">
        <v>44</v>
      </c>
      <c r="G42" s="410" t="s">
        <v>115</v>
      </c>
      <c r="H42" s="410" t="s">
        <v>385</v>
      </c>
      <c r="I42" s="411" t="s">
        <v>385</v>
      </c>
    </row>
    <row r="43" spans="1:9" ht="12" thickBot="1">
      <c r="A43" s="341"/>
      <c r="B43" s="341"/>
      <c r="C43" s="341"/>
      <c r="D43" s="412" t="s">
        <v>484</v>
      </c>
      <c r="E43" s="413" t="s">
        <v>385</v>
      </c>
      <c r="F43" s="413" t="s">
        <v>385</v>
      </c>
      <c r="G43" s="413" t="s">
        <v>385</v>
      </c>
      <c r="H43" s="413" t="s">
        <v>115</v>
      </c>
      <c r="I43" s="414" t="s">
        <v>115</v>
      </c>
    </row>
  </sheetData>
  <sheetProtection/>
  <mergeCells count="5">
    <mergeCell ref="B5:B14"/>
    <mergeCell ref="C5:C14"/>
    <mergeCell ref="B33:C33"/>
    <mergeCell ref="B38:D38"/>
    <mergeCell ref="B32:D32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&amp;L&amp;D&amp;C&amp;F&amp;RPrepared by F. Moffat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sbooth4</dc:creator>
  <cp:keywords/>
  <dc:description/>
  <cp:lastModifiedBy>Scaife, Chris (C.J.)</cp:lastModifiedBy>
  <cp:lastPrinted>2012-02-16T11:57:20Z</cp:lastPrinted>
  <dcterms:created xsi:type="dcterms:W3CDTF">2005-08-02T12:29:31Z</dcterms:created>
  <dcterms:modified xsi:type="dcterms:W3CDTF">2012-09-18T09:24:43Z</dcterms:modified>
  <cp:category/>
  <cp:version/>
  <cp:contentType/>
  <cp:contentStatus/>
</cp:coreProperties>
</file>